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115年\115 見習生\1150820 工作成果\"/>
    </mc:Choice>
  </mc:AlternateContent>
  <xr:revisionPtr revIDLastSave="0" documentId="13_ncr:1_{0F3F7AA1-C9F3-41F9-A9F5-A67564986358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近6年著名商標件數統計" sheetId="1" r:id="rId1"/>
    <sheet name="近6年著名商標所有人人數統計" sheetId="2" r:id="rId2"/>
    <sheet name="2026台灣" sheetId="3" r:id="rId3"/>
    <sheet name="2026亞洲" sheetId="4" r:id="rId4"/>
    <sheet name="2026歐洲" sheetId="5" r:id="rId5"/>
    <sheet name="2026美洲" sheetId="6" r:id="rId6"/>
    <sheet name="2026其他境外" sheetId="7" r:id="rId7"/>
    <sheet name="2025台灣" sheetId="8" r:id="rId8"/>
    <sheet name="2025亞洲" sheetId="9" r:id="rId9"/>
    <sheet name="2025歐洲" sheetId="10" r:id="rId10"/>
    <sheet name="2025美洲" sheetId="11" r:id="rId11"/>
    <sheet name="2025其他境外" sheetId="12" r:id="rId12"/>
    <sheet name="2024台灣" sheetId="13" r:id="rId13"/>
    <sheet name="2024亞洲" sheetId="14" r:id="rId14"/>
    <sheet name="2024歐洲" sheetId="15" r:id="rId15"/>
    <sheet name="2024美洲" sheetId="16" r:id="rId16"/>
    <sheet name="2024其他境外" sheetId="17" r:id="rId17"/>
    <sheet name="2023台灣 " sheetId="18" r:id="rId18"/>
    <sheet name="2023亞洲" sheetId="19" r:id="rId19"/>
    <sheet name="2023歐洲 " sheetId="20" r:id="rId20"/>
    <sheet name="2023美洲" sheetId="21" r:id="rId21"/>
    <sheet name="2023其他境外" sheetId="22" r:id="rId22"/>
    <sheet name="2022台灣 " sheetId="23" r:id="rId23"/>
    <sheet name="2022亞洲" sheetId="24" r:id="rId24"/>
    <sheet name="2022歐洲" sheetId="25" r:id="rId25"/>
    <sheet name="2022美洲" sheetId="26" r:id="rId26"/>
    <sheet name="2021台灣" sheetId="27" r:id="rId27"/>
    <sheet name="2021亞洲" sheetId="28" r:id="rId28"/>
    <sheet name="2021歐洲" sheetId="29" r:id="rId29"/>
    <sheet name="2021美洲" sheetId="30" r:id="rId30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8" i="30" l="1"/>
  <c r="H47" i="30"/>
  <c r="F47" i="30"/>
  <c r="H44" i="30"/>
  <c r="F44" i="30"/>
  <c r="F48" i="30" s="1"/>
  <c r="D34" i="30"/>
  <c r="D30" i="30"/>
  <c r="H65" i="29"/>
  <c r="F63" i="29"/>
  <c r="H58" i="29"/>
  <c r="D57" i="29"/>
  <c r="D54" i="29"/>
  <c r="D53" i="29"/>
  <c r="D52" i="29"/>
  <c r="D49" i="29"/>
  <c r="F58" i="29" s="1"/>
  <c r="H43" i="29"/>
  <c r="H66" i="29" s="1"/>
  <c r="F43" i="29"/>
  <c r="F32" i="29"/>
  <c r="D28" i="29"/>
  <c r="F26" i="29"/>
  <c r="D22" i="29"/>
  <c r="F24" i="29" s="1"/>
  <c r="F17" i="29"/>
  <c r="D11" i="29"/>
  <c r="D4" i="29"/>
  <c r="F7" i="29" s="1"/>
  <c r="D2" i="29"/>
  <c r="H24" i="28"/>
  <c r="H25" i="28" s="1"/>
  <c r="F24" i="28"/>
  <c r="F9" i="28"/>
  <c r="F7" i="28"/>
  <c r="D7" i="28"/>
  <c r="F5" i="28"/>
  <c r="F25" i="28" s="1"/>
  <c r="E38" i="27"/>
  <c r="H42" i="26"/>
  <c r="H43" i="26" s="1"/>
  <c r="F42" i="26"/>
  <c r="F7" i="26"/>
  <c r="F4" i="26"/>
  <c r="F43" i="26" s="1"/>
  <c r="F68" i="25"/>
  <c r="H59" i="25"/>
  <c r="F59" i="25"/>
  <c r="H46" i="25"/>
  <c r="F46" i="25"/>
  <c r="H35" i="25"/>
  <c r="F35" i="25"/>
  <c r="F29" i="25"/>
  <c r="H26" i="25"/>
  <c r="F26" i="25"/>
  <c r="H19" i="25"/>
  <c r="F19" i="25"/>
  <c r="H11" i="25"/>
  <c r="H76" i="25" s="1"/>
  <c r="F11" i="25"/>
  <c r="F76" i="25" s="1"/>
  <c r="H25" i="24"/>
  <c r="F25" i="24"/>
  <c r="H24" i="24"/>
  <c r="F10" i="24"/>
  <c r="H7" i="24"/>
  <c r="F7" i="24"/>
  <c r="F3" i="24"/>
  <c r="G36" i="23"/>
  <c r="E36" i="23"/>
  <c r="F3" i="22"/>
  <c r="G43" i="21"/>
  <c r="I42" i="21"/>
  <c r="I43" i="21" s="1"/>
  <c r="G42" i="21"/>
  <c r="H82" i="20"/>
  <c r="F81" i="20"/>
  <c r="F73" i="20"/>
  <c r="F55" i="20"/>
  <c r="F43" i="20"/>
  <c r="F30" i="20"/>
  <c r="F21" i="20"/>
  <c r="F10" i="20"/>
  <c r="F82" i="20" s="1"/>
  <c r="H29" i="19"/>
  <c r="F28" i="19"/>
  <c r="F17" i="19"/>
  <c r="F12" i="19"/>
  <c r="F5" i="19"/>
  <c r="F29" i="19" s="1"/>
  <c r="E43" i="18"/>
  <c r="C53" i="16"/>
  <c r="C48" i="16"/>
  <c r="C41" i="16"/>
  <c r="E94" i="15"/>
  <c r="D94" i="15"/>
  <c r="L61" i="15" a="1"/>
  <c r="L61" i="15"/>
  <c r="E34" i="14"/>
  <c r="D34" i="14"/>
  <c r="C44" i="13"/>
  <c r="C46" i="8"/>
  <c r="E29" i="6"/>
  <c r="D29" i="6"/>
  <c r="D27" i="6"/>
  <c r="D23" i="6"/>
  <c r="E69" i="5"/>
  <c r="D67" i="5"/>
  <c r="D63" i="5"/>
  <c r="D57" i="5"/>
  <c r="D47" i="5"/>
  <c r="D34" i="5"/>
  <c r="D27" i="5"/>
  <c r="D22" i="5"/>
  <c r="D17" i="5"/>
  <c r="D9" i="5"/>
  <c r="D5" i="5"/>
  <c r="D69" i="5" s="1"/>
  <c r="E28" i="4"/>
  <c r="D26" i="4"/>
  <c r="D22" i="4"/>
  <c r="D9" i="4"/>
  <c r="D5" i="4"/>
  <c r="D28" i="4" s="1"/>
  <c r="C45" i="3"/>
  <c r="H40" i="2"/>
  <c r="G40" i="2"/>
  <c r="F40" i="2"/>
  <c r="E40" i="2"/>
  <c r="D40" i="2"/>
  <c r="C40" i="2"/>
  <c r="I40" i="2" s="1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H43" i="1"/>
  <c r="G43" i="1"/>
  <c r="F43" i="1"/>
  <c r="E43" i="1"/>
  <c r="I43" i="1" s="1"/>
  <c r="D43" i="1"/>
  <c r="C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F66" i="29" l="1"/>
</calcChain>
</file>

<file path=xl/sharedStrings.xml><?xml version="1.0" encoding="utf-8"?>
<sst xmlns="http://schemas.openxmlformats.org/spreadsheetml/2006/main" count="2303" uniqueCount="1405">
  <si>
    <r>
      <rPr>
        <b/>
        <sz val="12"/>
        <color rgb="FFFF0000"/>
        <rFont val="新細明體"/>
        <family val="1"/>
        <charset val="136"/>
      </rPr>
      <t>2020-2026</t>
    </r>
    <r>
      <rPr>
        <b/>
        <sz val="12"/>
        <color rgb="FFFF0000"/>
        <rFont val="Linux Libertine G"/>
        <family val="2"/>
      </rPr>
      <t>著名商標件數統計</t>
    </r>
  </si>
  <si>
    <t>洲別</t>
  </si>
  <si>
    <t xml:space="preserve">                               各年度
著名商標所有人國籍</t>
  </si>
  <si>
    <r>
      <rPr>
        <b/>
        <sz val="8"/>
        <color theme="1"/>
        <rFont val="新細明體"/>
        <family val="1"/>
        <charset val="136"/>
      </rPr>
      <t>2020</t>
    </r>
    <r>
      <rPr>
        <b/>
        <sz val="8"/>
        <color theme="1"/>
        <rFont val="Linux Libertine G"/>
        <family val="2"/>
      </rPr>
      <t>年</t>
    </r>
    <r>
      <rPr>
        <b/>
        <sz val="8"/>
        <color theme="1"/>
        <rFont val="新細明體"/>
        <family val="1"/>
        <charset val="136"/>
      </rPr>
      <t>07</t>
    </r>
    <r>
      <rPr>
        <b/>
        <sz val="8"/>
        <color theme="1"/>
        <rFont val="Linux Libertine G"/>
        <family val="2"/>
      </rPr>
      <t>月</t>
    </r>
    <r>
      <rPr>
        <b/>
        <sz val="8"/>
        <color theme="1"/>
        <rFont val="新細明體"/>
        <family val="1"/>
        <charset val="136"/>
      </rPr>
      <t>-2021</t>
    </r>
    <r>
      <rPr>
        <b/>
        <sz val="8"/>
        <color theme="1"/>
        <rFont val="Linux Libertine G"/>
        <family val="2"/>
      </rPr>
      <t>年</t>
    </r>
    <r>
      <rPr>
        <b/>
        <sz val="8"/>
        <color theme="1"/>
        <rFont val="新細明體"/>
        <family val="1"/>
        <charset val="136"/>
      </rPr>
      <t>06</t>
    </r>
    <r>
      <rPr>
        <b/>
        <sz val="8"/>
        <color theme="1"/>
        <rFont val="Linux Libertine G"/>
        <family val="2"/>
      </rPr>
      <t>月</t>
    </r>
  </si>
  <si>
    <r>
      <rPr>
        <b/>
        <sz val="8"/>
        <color theme="1"/>
        <rFont val="新細明體"/>
        <family val="1"/>
        <charset val="136"/>
      </rPr>
      <t>2021</t>
    </r>
    <r>
      <rPr>
        <b/>
        <sz val="8"/>
        <color theme="1"/>
        <rFont val="Linux Libertine G"/>
        <family val="2"/>
      </rPr>
      <t>年</t>
    </r>
    <r>
      <rPr>
        <b/>
        <sz val="8"/>
        <color theme="1"/>
        <rFont val="新細明體"/>
        <family val="1"/>
        <charset val="136"/>
      </rPr>
      <t>07</t>
    </r>
    <r>
      <rPr>
        <b/>
        <sz val="8"/>
        <color theme="1"/>
        <rFont val="Linux Libertine G"/>
        <family val="2"/>
      </rPr>
      <t>月</t>
    </r>
    <r>
      <rPr>
        <b/>
        <sz val="8"/>
        <color theme="1"/>
        <rFont val="新細明體"/>
        <family val="1"/>
        <charset val="136"/>
      </rPr>
      <t>-2022</t>
    </r>
    <r>
      <rPr>
        <b/>
        <sz val="8"/>
        <color theme="1"/>
        <rFont val="Linux Libertine G"/>
        <family val="2"/>
      </rPr>
      <t>年</t>
    </r>
    <r>
      <rPr>
        <b/>
        <sz val="8"/>
        <color theme="1"/>
        <rFont val="新細明體"/>
        <family val="1"/>
        <charset val="136"/>
      </rPr>
      <t>06</t>
    </r>
    <r>
      <rPr>
        <b/>
        <sz val="8"/>
        <color theme="1"/>
        <rFont val="Linux Libertine G"/>
        <family val="2"/>
      </rPr>
      <t>月</t>
    </r>
  </si>
  <si>
    <r>
      <rPr>
        <b/>
        <sz val="8"/>
        <color theme="1"/>
        <rFont val="新細明體"/>
        <family val="1"/>
        <charset val="136"/>
      </rPr>
      <t>2022</t>
    </r>
    <r>
      <rPr>
        <b/>
        <sz val="8"/>
        <color theme="1"/>
        <rFont val="Linux Libertine G"/>
        <family val="2"/>
      </rPr>
      <t>年</t>
    </r>
    <r>
      <rPr>
        <b/>
        <sz val="8"/>
        <color theme="1"/>
        <rFont val="新細明體"/>
        <family val="1"/>
        <charset val="136"/>
      </rPr>
      <t>07</t>
    </r>
    <r>
      <rPr>
        <b/>
        <sz val="8"/>
        <color theme="1"/>
        <rFont val="Linux Libertine G"/>
        <family val="2"/>
      </rPr>
      <t>月</t>
    </r>
    <r>
      <rPr>
        <b/>
        <sz val="8"/>
        <color theme="1"/>
        <rFont val="新細明體"/>
        <family val="1"/>
        <charset val="136"/>
      </rPr>
      <t>-2023</t>
    </r>
    <r>
      <rPr>
        <b/>
        <sz val="8"/>
        <color theme="1"/>
        <rFont val="Linux Libertine G"/>
        <family val="2"/>
      </rPr>
      <t>年</t>
    </r>
    <r>
      <rPr>
        <b/>
        <sz val="8"/>
        <color theme="1"/>
        <rFont val="新細明體"/>
        <family val="1"/>
        <charset val="136"/>
      </rPr>
      <t>06</t>
    </r>
    <r>
      <rPr>
        <b/>
        <sz val="8"/>
        <color theme="1"/>
        <rFont val="Linux Libertine G"/>
        <family val="2"/>
      </rPr>
      <t>月</t>
    </r>
  </si>
  <si>
    <r>
      <rPr>
        <b/>
        <sz val="8"/>
        <color theme="1"/>
        <rFont val="新細明體"/>
        <family val="1"/>
        <charset val="136"/>
      </rPr>
      <t>2023</t>
    </r>
    <r>
      <rPr>
        <b/>
        <sz val="8"/>
        <color theme="1"/>
        <rFont val="Linux Libertine G"/>
        <family val="2"/>
      </rPr>
      <t>年</t>
    </r>
    <r>
      <rPr>
        <b/>
        <sz val="8"/>
        <color theme="1"/>
        <rFont val="新細明體"/>
        <family val="1"/>
        <charset val="136"/>
      </rPr>
      <t>07</t>
    </r>
    <r>
      <rPr>
        <b/>
        <sz val="8"/>
        <color theme="1"/>
        <rFont val="Linux Libertine G"/>
        <family val="2"/>
      </rPr>
      <t>月</t>
    </r>
    <r>
      <rPr>
        <b/>
        <sz val="8"/>
        <color theme="1"/>
        <rFont val="新細明體"/>
        <family val="1"/>
        <charset val="136"/>
      </rPr>
      <t>-2024</t>
    </r>
    <r>
      <rPr>
        <b/>
        <sz val="8"/>
        <color theme="1"/>
        <rFont val="Linux Libertine G"/>
        <family val="2"/>
      </rPr>
      <t>年</t>
    </r>
    <r>
      <rPr>
        <b/>
        <sz val="8"/>
        <color theme="1"/>
        <rFont val="新細明體"/>
        <family val="1"/>
        <charset val="136"/>
      </rPr>
      <t>06</t>
    </r>
    <r>
      <rPr>
        <b/>
        <sz val="8"/>
        <color theme="1"/>
        <rFont val="Linux Libertine G"/>
        <family val="2"/>
      </rPr>
      <t>月</t>
    </r>
  </si>
  <si>
    <r>
      <rPr>
        <b/>
        <sz val="8"/>
        <color theme="1"/>
        <rFont val="新細明體"/>
        <family val="1"/>
        <charset val="136"/>
      </rPr>
      <t>2024</t>
    </r>
    <r>
      <rPr>
        <b/>
        <sz val="8"/>
        <color theme="1"/>
        <rFont val="Linux Libertine G"/>
        <family val="2"/>
      </rPr>
      <t>年</t>
    </r>
    <r>
      <rPr>
        <b/>
        <sz val="8"/>
        <color theme="1"/>
        <rFont val="新細明體"/>
        <family val="1"/>
        <charset val="136"/>
      </rPr>
      <t>07</t>
    </r>
    <r>
      <rPr>
        <b/>
        <sz val="8"/>
        <color theme="1"/>
        <rFont val="Linux Libertine G"/>
        <family val="2"/>
      </rPr>
      <t>月</t>
    </r>
    <r>
      <rPr>
        <b/>
        <sz val="8"/>
        <color theme="1"/>
        <rFont val="新細明體"/>
        <family val="1"/>
        <charset val="136"/>
      </rPr>
      <t>-2025</t>
    </r>
    <r>
      <rPr>
        <b/>
        <sz val="8"/>
        <color theme="1"/>
        <rFont val="Linux Libertine G"/>
        <family val="2"/>
      </rPr>
      <t>年</t>
    </r>
    <r>
      <rPr>
        <b/>
        <sz val="8"/>
        <color theme="1"/>
        <rFont val="新細明體"/>
        <family val="1"/>
        <charset val="136"/>
      </rPr>
      <t>06</t>
    </r>
    <r>
      <rPr>
        <b/>
        <sz val="8"/>
        <color theme="1"/>
        <rFont val="Linux Libertine G"/>
        <family val="2"/>
      </rPr>
      <t>月</t>
    </r>
  </si>
  <si>
    <r>
      <rPr>
        <b/>
        <sz val="8"/>
        <color theme="1"/>
        <rFont val="新細明體"/>
        <family val="1"/>
        <charset val="136"/>
      </rPr>
      <t>2025</t>
    </r>
    <r>
      <rPr>
        <b/>
        <sz val="8"/>
        <color theme="1"/>
        <rFont val="Linux Libertine G"/>
        <family val="2"/>
      </rPr>
      <t>年</t>
    </r>
    <r>
      <rPr>
        <b/>
        <sz val="8"/>
        <color theme="1"/>
        <rFont val="新細明體"/>
        <family val="1"/>
        <charset val="136"/>
      </rPr>
      <t>07</t>
    </r>
    <r>
      <rPr>
        <b/>
        <sz val="8"/>
        <color theme="1"/>
        <rFont val="Linux Libertine G"/>
        <family val="2"/>
      </rPr>
      <t>月</t>
    </r>
    <r>
      <rPr>
        <b/>
        <sz val="8"/>
        <color theme="1"/>
        <rFont val="新細明體"/>
        <family val="1"/>
        <charset val="136"/>
      </rPr>
      <t>-2026</t>
    </r>
    <r>
      <rPr>
        <b/>
        <sz val="8"/>
        <color theme="1"/>
        <rFont val="Linux Libertine G"/>
        <family val="2"/>
      </rPr>
      <t>年</t>
    </r>
    <r>
      <rPr>
        <b/>
        <sz val="8"/>
        <color theme="1"/>
        <rFont val="新細明體"/>
        <family val="1"/>
        <charset val="136"/>
      </rPr>
      <t>06</t>
    </r>
    <r>
      <rPr>
        <b/>
        <sz val="8"/>
        <color theme="1"/>
        <rFont val="Linux Libertine G"/>
        <family val="2"/>
      </rPr>
      <t>月</t>
    </r>
  </si>
  <si>
    <r>
      <rPr>
        <b/>
        <sz val="12"/>
        <color rgb="FFFF0000"/>
        <rFont val="Linux Libertine G"/>
        <family val="2"/>
        <charset val="1"/>
      </rPr>
      <t>6</t>
    </r>
    <r>
      <rPr>
        <b/>
        <sz val="12"/>
        <color rgb="FFFF0000"/>
        <rFont val="Linux Libertine G"/>
        <family val="2"/>
      </rPr>
      <t>年總計</t>
    </r>
  </si>
  <si>
    <t>亞洲</t>
  </si>
  <si>
    <t>台灣</t>
  </si>
  <si>
    <t>中國大陸</t>
  </si>
  <si>
    <t>香港</t>
  </si>
  <si>
    <t>韓國</t>
  </si>
  <si>
    <t>日本</t>
  </si>
  <si>
    <t>泰國</t>
  </si>
  <si>
    <t>新加坡</t>
  </si>
  <si>
    <t>印度</t>
  </si>
  <si>
    <t>菲律賓</t>
  </si>
  <si>
    <t>阿拉伯聯合大公國</t>
  </si>
  <si>
    <t>歐洲</t>
  </si>
  <si>
    <t>芬蘭</t>
  </si>
  <si>
    <t>瑞典</t>
  </si>
  <si>
    <t>冰島</t>
  </si>
  <si>
    <t>愛爾蘭</t>
  </si>
  <si>
    <t>丹麥</t>
  </si>
  <si>
    <t>瑞士</t>
  </si>
  <si>
    <t>列支敦斯登</t>
  </si>
  <si>
    <t>盧森堡</t>
  </si>
  <si>
    <t>荷蘭</t>
  </si>
  <si>
    <t>英國</t>
  </si>
  <si>
    <t>法國</t>
  </si>
  <si>
    <t>德國</t>
  </si>
  <si>
    <t>義大利</t>
  </si>
  <si>
    <t>匈牙利</t>
  </si>
  <si>
    <t>葡萄牙</t>
  </si>
  <si>
    <t>奧地利</t>
  </si>
  <si>
    <t>西班牙</t>
  </si>
  <si>
    <t>波蘭</t>
  </si>
  <si>
    <t>希臘</t>
  </si>
  <si>
    <t>美洲</t>
  </si>
  <si>
    <t>美國</t>
  </si>
  <si>
    <t>巴貝多</t>
  </si>
  <si>
    <t>百慕達</t>
  </si>
  <si>
    <t>加拿大</t>
  </si>
  <si>
    <t>英屬開曼群島</t>
  </si>
  <si>
    <t>英屬維爾京群島</t>
  </si>
  <si>
    <t>大洋洲</t>
  </si>
  <si>
    <t>澳洲</t>
  </si>
  <si>
    <t>紐西蘭</t>
  </si>
  <si>
    <t>薩摩亞</t>
  </si>
  <si>
    <t>非洲</t>
  </si>
  <si>
    <t>塞席爾共和國</t>
  </si>
  <si>
    <t>未註明</t>
  </si>
  <si>
    <t>各年度總計</t>
  </si>
  <si>
    <r>
      <rPr>
        <b/>
        <sz val="12"/>
        <color rgb="FFFF0000"/>
        <rFont val="新細明體"/>
        <family val="1"/>
        <charset val="136"/>
      </rPr>
      <t>2020-2026</t>
    </r>
    <r>
      <rPr>
        <b/>
        <sz val="12"/>
        <color rgb="FFFF0000"/>
        <rFont val="Linux Libertine G"/>
        <family val="2"/>
      </rPr>
      <t>著名商標所有人人數統計</t>
    </r>
  </si>
  <si>
    <t xml:space="preserve">                       各年度
著名商標所有人國籍</t>
  </si>
  <si>
    <t>六年總計</t>
  </si>
  <si>
    <r>
      <rPr>
        <b/>
        <sz val="12"/>
        <color rgb="FFFF0000"/>
        <rFont val="Linux Libertine G"/>
        <family val="2"/>
      </rPr>
      <t>著名商標總所有人數</t>
    </r>
    <r>
      <rPr>
        <b/>
        <sz val="12"/>
        <color rgb="FFFF0000"/>
        <rFont val="Linux Libertine G"/>
        <family val="2"/>
        <charset val="1"/>
      </rPr>
      <t>(</t>
    </r>
    <r>
      <rPr>
        <b/>
        <sz val="12"/>
        <color rgb="FFFF0000"/>
        <rFont val="Linux Libertine G"/>
        <family val="2"/>
      </rPr>
      <t>扣除重複者</t>
    </r>
    <r>
      <rPr>
        <b/>
        <sz val="12"/>
        <color rgb="FFFF0000"/>
        <rFont val="Linux Libertine G"/>
        <family val="2"/>
        <charset val="1"/>
      </rPr>
      <t>)</t>
    </r>
  </si>
  <si>
    <t>著名商標所有人</t>
  </si>
  <si>
    <t>著名商標名稱</t>
  </si>
  <si>
    <t>著名商標件數</t>
  </si>
  <si>
    <t>台灣歐德傢俱股份有限公司</t>
  </si>
  <si>
    <r>
      <rPr>
        <sz val="12"/>
        <color theme="1"/>
        <rFont val="Linux Libertine G"/>
        <family val="2"/>
      </rPr>
      <t>歐德、</t>
    </r>
    <r>
      <rPr>
        <sz val="12"/>
        <color theme="1"/>
        <rFont val="Linux Libertine G"/>
        <family val="2"/>
        <charset val="1"/>
      </rPr>
      <t>Order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Linux Libertine G"/>
        <family val="2"/>
        <charset val="1"/>
      </rPr>
      <t>Order</t>
    </r>
    <r>
      <rPr>
        <sz val="12"/>
        <color theme="1"/>
        <rFont val="Linux Libertine G"/>
        <family val="2"/>
      </rPr>
      <t>歐德及圖、歐德</t>
    </r>
    <r>
      <rPr>
        <sz val="12"/>
        <color theme="1"/>
        <rFont val="Linux Libertine G"/>
        <family val="2"/>
        <charset val="1"/>
      </rPr>
      <t>Order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Linux Libertine G"/>
        <family val="2"/>
        <charset val="1"/>
      </rPr>
      <t>Order</t>
    </r>
    <r>
      <rPr>
        <sz val="12"/>
        <color theme="1"/>
        <rFont val="Linux Libertine G"/>
        <family val="2"/>
      </rPr>
      <t xml:space="preserve">、歐德及圖 </t>
    </r>
    <r>
      <rPr>
        <sz val="12"/>
        <color theme="1"/>
        <rFont val="Linux Libertine G"/>
        <family val="2"/>
        <charset val="1"/>
      </rPr>
      <t>Order</t>
    </r>
  </si>
  <si>
    <t>新泰光學有限公司</t>
  </si>
  <si>
    <r>
      <rPr>
        <sz val="12"/>
        <color theme="1"/>
        <rFont val="Linux Libertine G"/>
        <family val="2"/>
        <charset val="1"/>
      </rPr>
      <t>FSK</t>
    </r>
    <r>
      <rPr>
        <sz val="12"/>
        <color theme="1"/>
        <rFont val="Linux Libertine G"/>
        <family val="2"/>
      </rPr>
      <t>及圖</t>
    </r>
  </si>
  <si>
    <t>台北愛樂室內及管弦樂團 賴文福</t>
  </si>
  <si>
    <r>
      <rPr>
        <sz val="12"/>
        <color theme="1"/>
        <rFont val="Linux Libertine G"/>
        <family val="2"/>
      </rPr>
      <t xml:space="preserve">台北愛樂室內及管弦樂團 </t>
    </r>
    <r>
      <rPr>
        <sz val="12"/>
        <color theme="1"/>
        <rFont val="Linux Libertine G"/>
        <family val="2"/>
        <charset val="1"/>
      </rPr>
      <t>Taipei Sinfonietta &amp; Philharmonic Orchestra</t>
    </r>
    <r>
      <rPr>
        <sz val="12"/>
        <color theme="1"/>
        <rFont val="Linux Libertine G"/>
        <family val="2"/>
      </rPr>
      <t>及圖、台北愛樂管弦樂團及圖、</t>
    </r>
    <r>
      <rPr>
        <sz val="12"/>
        <color theme="1"/>
        <rFont val="Linux Libertine G"/>
        <family val="2"/>
        <charset val="1"/>
      </rPr>
      <t>TSPO</t>
    </r>
  </si>
  <si>
    <t>諾貝兒寶貝股份有限公司</t>
  </si>
  <si>
    <t>丁丁</t>
  </si>
  <si>
    <t>大統百貨企業股份有限公司</t>
  </si>
  <si>
    <t>大立</t>
  </si>
  <si>
    <t>光陽工業股份有限公司</t>
  </si>
  <si>
    <r>
      <rPr>
        <sz val="12"/>
        <color theme="1"/>
        <rFont val="Linux Libertine G"/>
        <family val="2"/>
        <charset val="1"/>
      </rPr>
      <t>K</t>
    </r>
    <r>
      <rPr>
        <sz val="12"/>
        <color theme="1"/>
        <rFont val="Linux Libertine G"/>
        <family val="2"/>
      </rPr>
      <t>圖形、</t>
    </r>
    <r>
      <rPr>
        <sz val="12"/>
        <color theme="1"/>
        <rFont val="Linux Libertine G"/>
        <family val="2"/>
        <charset val="1"/>
      </rPr>
      <t>KYMCO</t>
    </r>
    <r>
      <rPr>
        <sz val="12"/>
        <color theme="1"/>
        <rFont val="Linux Libertine G"/>
        <family val="2"/>
      </rPr>
      <t>、光陽</t>
    </r>
  </si>
  <si>
    <t>上銀科技股份有限公司</t>
  </si>
  <si>
    <t>HIWIN</t>
  </si>
  <si>
    <t>欣亞數位股份有限公司</t>
  </si>
  <si>
    <t>欣亞數位</t>
  </si>
  <si>
    <t>婦潔藥品有限公司</t>
  </si>
  <si>
    <t>婦潔</t>
  </si>
  <si>
    <t>迷客夏國際股份有限公司</t>
  </si>
  <si>
    <t>迷客夏</t>
  </si>
  <si>
    <t>小林煎餅股份有限公司</t>
  </si>
  <si>
    <t>小林煎餅</t>
  </si>
  <si>
    <t>遠傳電信股份有限公司</t>
  </si>
  <si>
    <t>遠傳</t>
  </si>
  <si>
    <t>中華電信股份有限公司</t>
  </si>
  <si>
    <r>
      <rPr>
        <sz val="12"/>
        <color theme="1"/>
        <rFont val="Linux Libertine G"/>
        <family val="2"/>
      </rPr>
      <t xml:space="preserve">色情守門員、色情守門員 </t>
    </r>
    <r>
      <rPr>
        <sz val="12"/>
        <color theme="1"/>
        <rFont val="Linux Libertine G"/>
        <family val="2"/>
        <charset val="1"/>
      </rPr>
      <t xml:space="preserve">Internet porno gatekeeper 18 </t>
    </r>
    <r>
      <rPr>
        <sz val="12"/>
        <color theme="1"/>
        <rFont val="Linux Libertine G"/>
        <family val="2"/>
      </rPr>
      <t>及圖</t>
    </r>
  </si>
  <si>
    <t>美食達人股份有限公司</t>
  </si>
  <si>
    <r>
      <rPr>
        <sz val="12"/>
        <color theme="1"/>
        <rFont val="Linux Libertine G"/>
        <family val="2"/>
        <charset val="1"/>
      </rPr>
      <t>85°C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Linux Libertine G"/>
        <family val="2"/>
        <charset val="1"/>
      </rPr>
      <t>85°C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Linux Libertine G"/>
        <family val="2"/>
        <charset val="1"/>
      </rPr>
      <t>85</t>
    </r>
    <r>
      <rPr>
        <sz val="12"/>
        <color theme="1"/>
        <rFont val="Linux Libertine G"/>
        <family val="2"/>
      </rPr>
      <t>度</t>
    </r>
    <r>
      <rPr>
        <sz val="12"/>
        <color theme="1"/>
        <rFont val="Linux Libertine G"/>
        <family val="2"/>
        <charset val="1"/>
      </rPr>
      <t>C</t>
    </r>
  </si>
  <si>
    <t>益富實業股份有限公司</t>
  </si>
  <si>
    <t>益力康、益富益力康</t>
  </si>
  <si>
    <t>明基電通股份有限公司</t>
  </si>
  <si>
    <r>
      <rPr>
        <sz val="12"/>
        <color theme="1"/>
        <rFont val="Linux Libertine G"/>
        <family val="2"/>
        <charset val="1"/>
      </rPr>
      <t>BenQ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Linux Libertine G"/>
        <family val="2"/>
        <charset val="1"/>
      </rPr>
      <t>BENQ</t>
    </r>
  </si>
  <si>
    <t>統一生活事業股份有限公司</t>
  </si>
  <si>
    <t>康是美</t>
  </si>
  <si>
    <t>棨泰健康科技股份有限公司</t>
  </si>
  <si>
    <t>FUJI</t>
  </si>
  <si>
    <t>東元電機股份有限公司</t>
  </si>
  <si>
    <t>東元</t>
  </si>
  <si>
    <t>台灣櫻花股份有限公司</t>
  </si>
  <si>
    <t>SAKURA</t>
  </si>
  <si>
    <t>太平洋自行車股份有限公司</t>
  </si>
  <si>
    <t>birdy</t>
  </si>
  <si>
    <t>統一企業股份有限公司</t>
  </si>
  <si>
    <r>
      <rPr>
        <sz val="12"/>
        <color theme="1"/>
        <rFont val="Linux Libertine G"/>
        <family val="2"/>
      </rPr>
      <t>多多、</t>
    </r>
    <r>
      <rPr>
        <sz val="12"/>
        <color theme="1"/>
        <rFont val="Linux Libertine G"/>
        <family val="2"/>
        <charset val="1"/>
      </rPr>
      <t>AB</t>
    </r>
    <r>
      <rPr>
        <sz val="12"/>
        <color theme="1"/>
        <rFont val="Linux Libertine G"/>
        <family val="2"/>
      </rPr>
      <t xml:space="preserve">、益菌室 </t>
    </r>
    <r>
      <rPr>
        <sz val="12"/>
        <color theme="1"/>
        <rFont val="Linux Libertine G"/>
        <family val="2"/>
        <charset val="1"/>
      </rPr>
      <t xml:space="preserve">AB LP33 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Linux Libertine G"/>
        <family val="2"/>
        <charset val="1"/>
      </rPr>
      <t>AB</t>
    </r>
    <r>
      <rPr>
        <sz val="12"/>
        <color theme="1"/>
        <rFont val="Linux Libertine G"/>
        <family val="2"/>
      </rPr>
      <t>設計圖、</t>
    </r>
    <r>
      <rPr>
        <sz val="12"/>
        <color theme="1"/>
        <rFont val="Linux Libertine G"/>
        <family val="2"/>
        <charset val="1"/>
      </rPr>
      <t>AB(</t>
    </r>
    <r>
      <rPr>
        <sz val="12"/>
        <color theme="1"/>
        <rFont val="Linux Libertine G"/>
        <family val="2"/>
      </rPr>
      <t>直式</t>
    </r>
    <r>
      <rPr>
        <sz val="12"/>
        <color theme="1"/>
        <rFont val="Linux Libertine G"/>
        <family val="2"/>
        <charset val="1"/>
      </rPr>
      <t>)</t>
    </r>
    <r>
      <rPr>
        <sz val="12"/>
        <color theme="1"/>
        <rFont val="Linux Libertine G"/>
        <family val="2"/>
      </rPr>
      <t>設計圖、</t>
    </r>
    <r>
      <rPr>
        <sz val="12"/>
        <color theme="1"/>
        <rFont val="Linux Libertine G"/>
        <family val="2"/>
        <charset val="1"/>
      </rPr>
      <t>AB</t>
    </r>
    <r>
      <rPr>
        <sz val="12"/>
        <color theme="1"/>
        <rFont val="Linux Libertine G"/>
        <family val="2"/>
      </rPr>
      <t>纖菌素、</t>
    </r>
    <r>
      <rPr>
        <sz val="12"/>
        <color theme="1"/>
        <rFont val="Linux Libertine G"/>
        <family val="2"/>
        <charset val="1"/>
      </rPr>
      <t>AB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Linux Libertine G"/>
        <family val="2"/>
        <charset val="1"/>
      </rPr>
      <t>AB+</t>
    </r>
    <r>
      <rPr>
        <sz val="12"/>
        <color theme="1"/>
        <rFont val="Linux Libertine G"/>
        <family val="2"/>
      </rPr>
      <t>及圖、統一</t>
    </r>
    <r>
      <rPr>
        <sz val="12"/>
        <color theme="1"/>
        <rFont val="Linux Libertine G"/>
        <family val="2"/>
        <charset val="1"/>
      </rPr>
      <t>AB</t>
    </r>
    <r>
      <rPr>
        <sz val="12"/>
        <color theme="1"/>
        <rFont val="Linux Libertine G"/>
        <family val="2"/>
      </rPr>
      <t>、統一小</t>
    </r>
    <r>
      <rPr>
        <sz val="12"/>
        <color theme="1"/>
        <rFont val="Linux Libertine G"/>
        <family val="2"/>
        <charset val="1"/>
      </rPr>
      <t>AB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Linux Libertine G"/>
        <family val="2"/>
        <charset val="1"/>
      </rPr>
      <t>AB</t>
    </r>
    <r>
      <rPr>
        <sz val="12"/>
        <color theme="1"/>
        <rFont val="Linux Libertine G"/>
        <family val="2"/>
      </rPr>
      <t>輕、</t>
    </r>
    <r>
      <rPr>
        <sz val="12"/>
        <color theme="1"/>
        <rFont val="Linux Libertine G"/>
        <family val="2"/>
        <charset val="1"/>
      </rPr>
      <t>AB+R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Linux Libertine G"/>
        <family val="2"/>
        <charset val="1"/>
      </rPr>
      <t xml:space="preserve">AB </t>
    </r>
    <r>
      <rPr>
        <sz val="12"/>
        <color theme="1"/>
        <rFont val="Linux Libertine G"/>
        <family val="2"/>
      </rPr>
      <t>乳果、</t>
    </r>
    <r>
      <rPr>
        <sz val="12"/>
        <color theme="1"/>
        <rFont val="Linux Libertine G"/>
        <family val="2"/>
        <charset val="1"/>
      </rPr>
      <t>AB</t>
    </r>
    <r>
      <rPr>
        <sz val="12"/>
        <color theme="1"/>
        <rFont val="Linux Libertine G"/>
        <family val="2"/>
      </rPr>
      <t>優酪乳、統一</t>
    </r>
    <r>
      <rPr>
        <sz val="12"/>
        <color theme="1"/>
        <rFont val="Linux Libertine G"/>
        <family val="2"/>
        <charset val="1"/>
      </rPr>
      <t>AB</t>
    </r>
    <r>
      <rPr>
        <sz val="12"/>
        <color theme="1"/>
        <rFont val="Linux Libertine G"/>
        <family val="2"/>
      </rPr>
      <t>蔬活果汁、</t>
    </r>
    <r>
      <rPr>
        <sz val="12"/>
        <color theme="1"/>
        <rFont val="Linux Libertine G"/>
        <family val="2"/>
        <charset val="1"/>
      </rPr>
      <t>A B</t>
    </r>
  </si>
  <si>
    <t>建準電機工業股份有限公司</t>
  </si>
  <si>
    <t>Sunon</t>
  </si>
  <si>
    <t>麥奇數位股份有限公司</t>
  </si>
  <si>
    <t>TutorABC</t>
  </si>
  <si>
    <t>子佳國際股份有限公司</t>
  </si>
  <si>
    <t>DADA</t>
  </si>
  <si>
    <t>國立臺灣大學</t>
  </si>
  <si>
    <r>
      <rPr>
        <sz val="12"/>
        <color theme="1"/>
        <rFont val="Linux Libertine G"/>
        <family val="2"/>
      </rPr>
      <t xml:space="preserve">台大 </t>
    </r>
    <r>
      <rPr>
        <sz val="12"/>
        <color theme="1"/>
        <rFont val="Linux Libertine G"/>
        <family val="2"/>
        <charset val="1"/>
      </rPr>
      <t>EMBA</t>
    </r>
    <r>
      <rPr>
        <sz val="12"/>
        <color theme="1"/>
        <rFont val="Linux Libertine G"/>
        <family val="2"/>
      </rPr>
      <t xml:space="preserve">、臺灣大學、臺大、台大、台大 </t>
    </r>
    <r>
      <rPr>
        <sz val="12"/>
        <color theme="1"/>
        <rFont val="Linux Libertine G"/>
        <family val="2"/>
        <charset val="1"/>
      </rPr>
      <t>TAIDA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Linux Libertine G"/>
        <family val="2"/>
        <charset val="1"/>
      </rPr>
      <t>TAIDA</t>
    </r>
    <r>
      <rPr>
        <sz val="12"/>
        <color theme="1"/>
        <rFont val="Linux Libertine G"/>
        <family val="2"/>
      </rPr>
      <t>、國立臺灣大學、國立臺灣大學中英文校徽</t>
    </r>
  </si>
  <si>
    <t>臺北市政府</t>
  </si>
  <si>
    <t>Taipei Twin Towers</t>
  </si>
  <si>
    <t>憶聲電子股份有限公司</t>
  </si>
  <si>
    <r>
      <rPr>
        <sz val="12"/>
        <color theme="1"/>
        <rFont val="Linux Libertine G"/>
        <family val="2"/>
      </rPr>
      <t>歌林</t>
    </r>
    <r>
      <rPr>
        <sz val="12"/>
        <color theme="1"/>
        <rFont val="Linux Libertine G"/>
        <family val="2"/>
        <charset val="1"/>
      </rPr>
      <t>KOLIN</t>
    </r>
    <r>
      <rPr>
        <sz val="12"/>
        <color theme="1"/>
        <rFont val="Linux Libertine G"/>
        <family val="2"/>
      </rPr>
      <t>、歌林</t>
    </r>
  </si>
  <si>
    <t>洪秀源、洪秀宏</t>
  </si>
  <si>
    <r>
      <rPr>
        <sz val="12"/>
        <color theme="1"/>
        <rFont val="Linux Libertine G"/>
        <family val="2"/>
      </rPr>
      <t>度小月</t>
    </r>
    <r>
      <rPr>
        <sz val="12"/>
        <color theme="1"/>
        <rFont val="Linux Libertine G"/>
        <family val="2"/>
        <charset val="1"/>
      </rPr>
      <t>Du Hsiao Yueh</t>
    </r>
  </si>
  <si>
    <t>彥臣生技藥品股份有限公司</t>
  </si>
  <si>
    <r>
      <rPr>
        <sz val="12"/>
        <color theme="1"/>
        <rFont val="Linux Libertine G"/>
        <family val="2"/>
        <charset val="1"/>
      </rPr>
      <t>PPLS INSIDE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Linux Libertine G"/>
        <family val="2"/>
        <charset val="1"/>
      </rPr>
      <t>PPLs</t>
    </r>
  </si>
  <si>
    <t>緯創資通股份有限公司</t>
  </si>
  <si>
    <t>緯創</t>
  </si>
  <si>
    <t>晶華國際酒店股份有限公司</t>
  </si>
  <si>
    <r>
      <rPr>
        <sz val="12"/>
        <color theme="1"/>
        <rFont val="Linux Libertine G"/>
        <family val="2"/>
      </rPr>
      <t>晶華</t>
    </r>
    <r>
      <rPr>
        <sz val="12"/>
        <color theme="1"/>
        <rFont val="Linux Libertine G"/>
        <family val="2"/>
        <charset val="1"/>
      </rPr>
      <t>GRAND FORMOSA</t>
    </r>
    <r>
      <rPr>
        <sz val="12"/>
        <color theme="1"/>
        <rFont val="Linux Libertine G"/>
        <family val="2"/>
      </rPr>
      <t>」、晶華、</t>
    </r>
    <r>
      <rPr>
        <sz val="12"/>
        <color theme="1"/>
        <rFont val="Linux Libertine G"/>
        <family val="2"/>
        <charset val="1"/>
      </rPr>
      <t>JUST SLEEP</t>
    </r>
    <r>
      <rPr>
        <sz val="12"/>
        <color theme="1"/>
        <rFont val="Linux Libertine G"/>
        <family val="2"/>
      </rPr>
      <t>捷絲旅</t>
    </r>
  </si>
  <si>
    <t>寬庭美學股份有限公司</t>
  </si>
  <si>
    <t>KUAN'S LIVING</t>
  </si>
  <si>
    <t>萬家香醬園股份有限公司</t>
  </si>
  <si>
    <t>萬家香</t>
  </si>
  <si>
    <t>耐斯企業股份有限公司</t>
  </si>
  <si>
    <r>
      <rPr>
        <sz val="12"/>
        <color theme="1"/>
        <rFont val="Linux Libertine G"/>
        <family val="2"/>
      </rPr>
      <t>澎澎</t>
    </r>
    <r>
      <rPr>
        <sz val="12"/>
        <color theme="1"/>
        <rFont val="Linux Libertine G"/>
        <family val="2"/>
        <charset val="1"/>
      </rPr>
      <t>PON PON(</t>
    </r>
    <r>
      <rPr>
        <sz val="12"/>
        <color theme="1"/>
        <rFont val="Linux Libertine G"/>
        <family val="2"/>
      </rPr>
      <t>墨色</t>
    </r>
    <r>
      <rPr>
        <sz val="12"/>
        <color theme="1"/>
        <rFont val="Linux Libertine G"/>
        <family val="2"/>
        <charset val="1"/>
      </rPr>
      <t>)</t>
    </r>
    <r>
      <rPr>
        <sz val="12"/>
        <color theme="1"/>
        <rFont val="Linux Libertine G"/>
        <family val="2"/>
      </rPr>
      <t>、澎澎花系</t>
    </r>
    <r>
      <rPr>
        <sz val="12"/>
        <color theme="1"/>
        <rFont val="Linux Libertine G"/>
        <family val="2"/>
        <charset val="1"/>
      </rPr>
      <t>FRESHPON PON</t>
    </r>
    <r>
      <rPr>
        <sz val="12"/>
        <color theme="1"/>
        <rFont val="Linux Libertine G"/>
        <family val="2"/>
      </rPr>
      <t>、澎澎</t>
    </r>
    <r>
      <rPr>
        <sz val="12"/>
        <color theme="1"/>
        <rFont val="Linux Libertine G"/>
        <family val="2"/>
        <charset val="1"/>
      </rPr>
      <t>PON PON</t>
    </r>
    <r>
      <rPr>
        <sz val="12"/>
        <color theme="1"/>
        <rFont val="Linux Libertine G"/>
        <family val="2"/>
      </rPr>
      <t>、澎澎</t>
    </r>
    <r>
      <rPr>
        <sz val="12"/>
        <color theme="1"/>
        <rFont val="Linux Libertine G"/>
        <family val="2"/>
        <charset val="1"/>
      </rPr>
      <t>PON PON 6000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Linux Libertine G"/>
        <family val="2"/>
        <charset val="1"/>
      </rPr>
      <t>Dr.</t>
    </r>
    <r>
      <rPr>
        <sz val="12"/>
        <color theme="1"/>
        <rFont val="Linux Libertine G"/>
        <family val="2"/>
      </rPr>
      <t>澎澎、黃金澎澎、澎澎、澎澎香浴乳及圖</t>
    </r>
  </si>
  <si>
    <t>乖乖股份有限公司</t>
  </si>
  <si>
    <r>
      <rPr>
        <sz val="12"/>
        <color theme="1"/>
        <rFont val="Linux Libertine G"/>
        <family val="2"/>
      </rPr>
      <t>乖乖、乖乖人物設計圖、乖乖</t>
    </r>
    <r>
      <rPr>
        <sz val="12"/>
        <color theme="1"/>
        <rFont val="Linux Libertine G"/>
        <family val="2"/>
        <charset val="1"/>
      </rPr>
      <t>Kuai Kuai</t>
    </r>
    <r>
      <rPr>
        <sz val="12"/>
        <color theme="1"/>
        <rFont val="Linux Libertine G"/>
        <family val="2"/>
      </rPr>
      <t>、乖ㄍㄨㄞ 乖ㄍㄨㄞ</t>
    </r>
    <r>
      <rPr>
        <sz val="12"/>
        <color theme="1"/>
        <rFont val="Linux Libertine G"/>
        <family val="2"/>
        <charset val="1"/>
      </rPr>
      <t>Kuai Kuai</t>
    </r>
    <r>
      <rPr>
        <sz val="12"/>
        <color theme="1"/>
        <rFont val="Linux Libertine G"/>
        <family val="2"/>
      </rPr>
      <t xml:space="preserve">、乖乖圖案、帥哥圖、乖乖及圖、乖乖及圖 </t>
    </r>
    <r>
      <rPr>
        <sz val="12"/>
        <color theme="1"/>
        <rFont val="Linux Libertine G"/>
        <family val="2"/>
        <charset val="1"/>
      </rPr>
      <t>KUAI KUAI(</t>
    </r>
    <r>
      <rPr>
        <sz val="12"/>
        <color theme="1"/>
        <rFont val="Linux Libertine G"/>
        <family val="2"/>
      </rPr>
      <t>墨色</t>
    </r>
    <r>
      <rPr>
        <sz val="12"/>
        <color theme="1"/>
        <rFont val="Linux Libertine G"/>
        <family val="2"/>
        <charset val="1"/>
      </rPr>
      <t>)</t>
    </r>
    <r>
      <rPr>
        <sz val="12"/>
        <color theme="1"/>
        <rFont val="Linux Libertine G"/>
        <family val="2"/>
      </rPr>
      <t xml:space="preserve">、乖乖 </t>
    </r>
    <r>
      <rPr>
        <sz val="12"/>
        <color theme="1"/>
        <rFont val="Linux Libertine G"/>
        <family val="2"/>
        <charset val="1"/>
      </rPr>
      <t>KUAI KUAI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Linux Libertine G"/>
        <family val="2"/>
        <charset val="1"/>
      </rPr>
      <t>Kuai Kuai</t>
    </r>
    <r>
      <rPr>
        <sz val="12"/>
        <color theme="1"/>
        <rFont val="Linux Libertine G"/>
        <family val="2"/>
      </rPr>
      <t>及圖</t>
    </r>
  </si>
  <si>
    <t>誠品股份有限公司</t>
  </si>
  <si>
    <t>誠品、誠品生活</t>
  </si>
  <si>
    <t>勝利體育事業股份有限公司</t>
  </si>
  <si>
    <r>
      <rPr>
        <sz val="12"/>
        <color theme="1"/>
        <rFont val="Linux Libertine G"/>
        <family val="2"/>
        <charset val="1"/>
      </rPr>
      <t>VICTOR</t>
    </r>
    <r>
      <rPr>
        <sz val="12"/>
        <color theme="1"/>
        <rFont val="Linux Libertine G"/>
        <family val="2"/>
      </rPr>
      <t>及圖</t>
    </r>
  </si>
  <si>
    <t>中華汽車工業股份有限公司</t>
  </si>
  <si>
    <r>
      <rPr>
        <sz val="12"/>
        <color theme="1"/>
        <rFont val="Linux Libertine G"/>
        <family val="2"/>
      </rPr>
      <t>中華多利</t>
    </r>
    <r>
      <rPr>
        <sz val="12"/>
        <color theme="1"/>
        <rFont val="Linux Libertine G"/>
        <family val="2"/>
        <charset val="1"/>
      </rPr>
      <t>CMCTOWNY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Linux Libertine G"/>
        <family val="2"/>
        <charset val="1"/>
      </rPr>
      <t>CMC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Linux Libertine G"/>
        <family val="2"/>
        <charset val="1"/>
      </rPr>
      <t>CMC</t>
    </r>
    <r>
      <rPr>
        <sz val="12"/>
        <color theme="1"/>
        <rFont val="Linux Libertine G"/>
        <family val="2"/>
      </rPr>
      <t>及圖</t>
    </r>
  </si>
  <si>
    <t>將門運動用品有限公司</t>
  </si>
  <si>
    <r>
      <rPr>
        <sz val="12"/>
        <color theme="1"/>
        <rFont val="Linux Libertine G"/>
        <family val="2"/>
      </rPr>
      <t xml:space="preserve">將門及圖、將門及圖 </t>
    </r>
    <r>
      <rPr>
        <sz val="12"/>
        <color theme="1"/>
        <rFont val="Linux Libertine G"/>
        <family val="2"/>
        <charset val="1"/>
      </rPr>
      <t>JUMP</t>
    </r>
    <r>
      <rPr>
        <sz val="12"/>
        <color theme="1"/>
        <rFont val="Linux Libertine G"/>
        <family val="2"/>
      </rPr>
      <t>、三斜線與圓點圖、</t>
    </r>
    <r>
      <rPr>
        <sz val="12"/>
        <color theme="1"/>
        <rFont val="Linux Libertine G"/>
        <family val="2"/>
        <charset val="1"/>
      </rPr>
      <t>JUMP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Linux Libertine G"/>
        <family val="2"/>
        <charset val="1"/>
      </rPr>
      <t>JUMP &amp; DEVICE</t>
    </r>
  </si>
  <si>
    <t>艾美斯化妝品公司</t>
  </si>
  <si>
    <t>AESOP</t>
  </si>
  <si>
    <t>總件數</t>
  </si>
  <si>
    <t>總所有人數</t>
  </si>
  <si>
    <t>各國案件總數</t>
  </si>
  <si>
    <t>各國著名商標所有權人數</t>
  </si>
  <si>
    <r>
      <rPr>
        <b/>
        <sz val="12"/>
        <color theme="1"/>
        <rFont val="Linux Libertine G"/>
        <family val="2"/>
      </rPr>
      <t>大陸商百度在線網絡技術</t>
    </r>
    <r>
      <rPr>
        <b/>
        <sz val="12"/>
        <color theme="1"/>
        <rFont val="Linux Libertine G"/>
        <family val="2"/>
        <charset val="1"/>
      </rPr>
      <t>(</t>
    </r>
    <r>
      <rPr>
        <b/>
        <sz val="12"/>
        <color theme="1"/>
        <rFont val="Linux Libertine G"/>
        <family val="2"/>
      </rPr>
      <t>北京</t>
    </r>
    <r>
      <rPr>
        <b/>
        <sz val="12"/>
        <color theme="1"/>
        <rFont val="Linux Libertine G"/>
        <family val="2"/>
        <charset val="1"/>
      </rPr>
      <t>)</t>
    </r>
    <r>
      <rPr>
        <b/>
        <sz val="12"/>
        <color theme="1"/>
        <rFont val="Linux Libertine G"/>
        <family val="2"/>
      </rPr>
      <t>有限公司</t>
    </r>
  </si>
  <si>
    <r>
      <rPr>
        <b/>
        <sz val="12"/>
        <color theme="1"/>
        <rFont val="Linux Libertine G"/>
        <family val="2"/>
      </rPr>
      <t>百度、</t>
    </r>
    <r>
      <rPr>
        <b/>
        <sz val="12"/>
        <color theme="1"/>
        <rFont val="Linux Libertine G"/>
        <family val="2"/>
        <charset val="1"/>
      </rPr>
      <t>Baidu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Baidu</t>
    </r>
    <r>
      <rPr>
        <b/>
        <sz val="12"/>
        <color theme="1"/>
        <rFont val="Linux Libertine G"/>
        <family val="2"/>
      </rPr>
      <t>百度</t>
    </r>
    <r>
      <rPr>
        <b/>
        <sz val="12"/>
        <color theme="1"/>
        <rFont val="Linux Libertine G"/>
        <family val="2"/>
        <charset val="1"/>
      </rPr>
      <t>&amp;Device</t>
    </r>
  </si>
  <si>
    <t>中國大陸件數</t>
  </si>
  <si>
    <t>中國大陸所有人數</t>
  </si>
  <si>
    <t>韓商樂天製菓股份有限公司</t>
  </si>
  <si>
    <r>
      <rPr>
        <b/>
        <sz val="12"/>
        <color theme="1"/>
        <rFont val="Linux Libertine G"/>
        <family val="2"/>
        <charset val="1"/>
      </rPr>
      <t>Custard</t>
    </r>
    <r>
      <rPr>
        <b/>
        <sz val="12"/>
        <color theme="1"/>
        <rFont val="Linux Libertine G"/>
        <family val="2"/>
      </rPr>
      <t>及圖</t>
    </r>
  </si>
  <si>
    <t>韓國件數</t>
  </si>
  <si>
    <t>韓國所有人數</t>
  </si>
  <si>
    <t>日商日乃本錠前股份有限公司</t>
  </si>
  <si>
    <t>HINOMOTO</t>
  </si>
  <si>
    <t>日商索尼互動娛樂股份有限公司</t>
  </si>
  <si>
    <t>PlayStation</t>
  </si>
  <si>
    <t>日商東寶股份有限公司</t>
  </si>
  <si>
    <r>
      <rPr>
        <b/>
        <sz val="12"/>
        <color theme="1"/>
        <rFont val="Linux Libertine G"/>
        <family val="2"/>
      </rPr>
      <t xml:space="preserve">酷斯拉 </t>
    </r>
    <r>
      <rPr>
        <b/>
        <sz val="12"/>
        <color theme="1"/>
        <rFont val="Linux Libertine G"/>
        <family val="2"/>
        <charset val="1"/>
      </rPr>
      <t>(GODZILLA in Chinese characters)</t>
    </r>
  </si>
  <si>
    <t>川崎重工業股份有限公司</t>
  </si>
  <si>
    <t>KAWASAKI</t>
  </si>
  <si>
    <t>日商麥迪康玩具公司</t>
  </si>
  <si>
    <r>
      <rPr>
        <b/>
        <sz val="12"/>
        <color theme="1"/>
        <rFont val="Linux Libertine G"/>
        <family val="2"/>
        <charset val="1"/>
      </rPr>
      <t>BE@RBRICK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 xml:space="preserve">BE@RBRICK </t>
    </r>
    <r>
      <rPr>
        <b/>
        <sz val="12"/>
        <color theme="1"/>
        <rFont val="Linux Libertine G"/>
        <family val="2"/>
      </rPr>
      <t>及圖、</t>
    </r>
    <r>
      <rPr>
        <b/>
        <sz val="12"/>
        <color theme="1"/>
        <rFont val="Linux Libertine G"/>
        <family val="2"/>
        <charset val="1"/>
      </rPr>
      <t>BE@RBRICK</t>
    </r>
    <r>
      <rPr>
        <b/>
        <sz val="12"/>
        <color theme="1"/>
        <rFont val="Linux Libertine G"/>
        <family val="2"/>
      </rPr>
      <t>及圖、</t>
    </r>
    <r>
      <rPr>
        <b/>
        <sz val="12"/>
        <color theme="1"/>
        <rFont val="Linux Libertine G"/>
        <family val="2"/>
        <charset val="1"/>
      </rPr>
      <t>MEDICOM TOY</t>
    </r>
    <r>
      <rPr>
        <b/>
        <sz val="12"/>
        <color theme="1"/>
        <rFont val="Linux Libertine G"/>
        <family val="2"/>
      </rPr>
      <t>及圖、</t>
    </r>
    <r>
      <rPr>
        <b/>
        <sz val="12"/>
        <color theme="1"/>
        <rFont val="Linux Libertine G"/>
        <family val="2"/>
        <charset val="1"/>
      </rPr>
      <t>MEDICOM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MEDICOM TOY</t>
    </r>
  </si>
  <si>
    <t>日商優乃克股份有限公司</t>
  </si>
  <si>
    <r>
      <rPr>
        <b/>
        <sz val="12"/>
        <color theme="1"/>
        <rFont val="Linux Libertine G"/>
        <family val="2"/>
        <charset val="1"/>
      </rPr>
      <t>ASTROX</t>
    </r>
    <r>
      <rPr>
        <b/>
        <sz val="12"/>
        <color theme="1"/>
        <rFont val="Linux Libertine G"/>
        <family val="2"/>
      </rPr>
      <t>、新</t>
    </r>
    <r>
      <rPr>
        <b/>
        <sz val="12"/>
        <color theme="1"/>
        <rFont val="Linux Libertine G"/>
        <family val="2"/>
        <charset val="1"/>
      </rPr>
      <t>yy logo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YONEX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ARCSABER</t>
    </r>
  </si>
  <si>
    <t>日商三麗鷗股份有限公司</t>
  </si>
  <si>
    <r>
      <rPr>
        <b/>
        <sz val="12"/>
        <color theme="1"/>
        <rFont val="Linux Libertine G"/>
        <family val="2"/>
        <charset val="1"/>
      </rPr>
      <t>HELLO KITTY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Hello Kitty</t>
    </r>
  </si>
  <si>
    <t>日商任天堂股份有限公司</t>
  </si>
  <si>
    <r>
      <rPr>
        <b/>
        <sz val="12"/>
        <color theme="1"/>
        <rFont val="Linux Libertine G"/>
        <family val="2"/>
        <charset val="1"/>
      </rPr>
      <t>POCKET MONSTER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PIKACHU</t>
    </r>
    <r>
      <rPr>
        <b/>
        <sz val="12"/>
        <color theme="1"/>
        <rFont val="Linux Libertine G"/>
        <family val="2"/>
      </rPr>
      <t>、ピカチュウ</t>
    </r>
    <r>
      <rPr>
        <b/>
        <sz val="12"/>
        <color theme="1"/>
        <rFont val="Linux Libertine G"/>
        <family val="2"/>
        <charset val="1"/>
      </rPr>
      <t>PIKACHU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PIKACHU &amp; design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NINTENDO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Nintendo</t>
    </r>
  </si>
  <si>
    <t>日商小學館集英社製作股份有限公司</t>
  </si>
  <si>
    <r>
      <rPr>
        <b/>
        <sz val="12"/>
        <color theme="1"/>
        <rFont val="Linux Libertine G"/>
        <family val="2"/>
      </rPr>
      <t>ドラえもん</t>
    </r>
    <r>
      <rPr>
        <b/>
        <sz val="12"/>
        <color theme="1"/>
        <rFont val="Linux Libertine G"/>
        <family val="2"/>
        <charset val="1"/>
      </rPr>
      <t>,DORAEMON</t>
    </r>
    <r>
      <rPr>
        <b/>
        <sz val="12"/>
        <color theme="1"/>
        <rFont val="Linux Libertine G"/>
        <family val="2"/>
      </rPr>
      <t>小叮噹及圖</t>
    </r>
  </si>
  <si>
    <t>日商雙葉社股份有限公司</t>
  </si>
  <si>
    <r>
      <rPr>
        <b/>
        <sz val="12"/>
        <color theme="1"/>
        <rFont val="Linux Libertine G"/>
        <family val="2"/>
      </rPr>
      <t xml:space="preserve">蠟筆小新 </t>
    </r>
    <r>
      <rPr>
        <b/>
        <sz val="12"/>
        <color theme="1"/>
        <rFont val="Linux Libertine G"/>
        <family val="2"/>
        <charset val="1"/>
      </rPr>
      <t xml:space="preserve">CRAYON SHINCHAN </t>
    </r>
    <r>
      <rPr>
        <b/>
        <sz val="12"/>
        <color theme="1"/>
        <rFont val="Linux Libertine G"/>
        <family val="2"/>
      </rPr>
      <t>及圖</t>
    </r>
  </si>
  <si>
    <t>日本件數</t>
  </si>
  <si>
    <t>日本所有人數</t>
  </si>
  <si>
    <t>新加坡商蝦皮娛樂電商有限公司台灣分公司</t>
  </si>
  <si>
    <r>
      <rPr>
        <b/>
        <sz val="12"/>
        <color theme="1"/>
        <rFont val="Linux Libertine G"/>
        <family val="2"/>
        <charset val="1"/>
      </rPr>
      <t>S Device (in color)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SHOPEE &amp; S Device (in color)</t>
    </r>
  </si>
  <si>
    <t>新加坡件數</t>
  </si>
  <si>
    <t>新加坡所有人數</t>
  </si>
  <si>
    <t>瑞典商富豪商標控股公司</t>
  </si>
  <si>
    <t>VOLVO</t>
  </si>
  <si>
    <t>瑞典件數</t>
  </si>
  <si>
    <t>瑞典所有人數</t>
  </si>
  <si>
    <t>丹麥商樂高控股股份有限公司</t>
  </si>
  <si>
    <r>
      <rPr>
        <b/>
        <sz val="12"/>
        <color theme="1"/>
        <rFont val="Linux Libertine G"/>
        <family val="2"/>
        <charset val="1"/>
      </rPr>
      <t>LEGO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LEGO logo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LEGO(device in colour)</t>
    </r>
    <r>
      <rPr>
        <b/>
        <sz val="12"/>
        <color theme="1"/>
        <rFont val="Linux Libertine G"/>
        <family val="2"/>
      </rPr>
      <t>、樂高、</t>
    </r>
    <r>
      <rPr>
        <b/>
        <sz val="12"/>
        <color theme="1"/>
        <rFont val="Linux Libertine G"/>
        <family val="2"/>
        <charset val="1"/>
      </rPr>
      <t>LEGO (</t>
    </r>
    <r>
      <rPr>
        <b/>
        <sz val="12"/>
        <color theme="1"/>
        <rFont val="Linux Libertine G"/>
        <family val="2"/>
      </rPr>
      <t>墨色</t>
    </r>
    <r>
      <rPr>
        <b/>
        <sz val="12"/>
        <color theme="1"/>
        <rFont val="Linux Libertine G"/>
        <family val="2"/>
        <charset val="1"/>
      </rPr>
      <t>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LEGO LOGO (</t>
    </r>
    <r>
      <rPr>
        <b/>
        <sz val="12"/>
        <color theme="1"/>
        <rFont val="Linux Libertine G"/>
        <family val="2"/>
      </rPr>
      <t>墨色</t>
    </r>
    <r>
      <rPr>
        <b/>
        <sz val="12"/>
        <color theme="1"/>
        <rFont val="Linux Libertine G"/>
        <family val="2"/>
        <charset val="1"/>
      </rPr>
      <t>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LEGO logo(</t>
    </r>
    <r>
      <rPr>
        <b/>
        <sz val="12"/>
        <color theme="1"/>
        <rFont val="Linux Libertine G"/>
        <family val="2"/>
      </rPr>
      <t>墨色</t>
    </r>
    <r>
      <rPr>
        <b/>
        <sz val="12"/>
        <color theme="1"/>
        <rFont val="Linux Libertine G"/>
        <family val="2"/>
        <charset val="1"/>
      </rPr>
      <t>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LEGO(</t>
    </r>
    <r>
      <rPr>
        <b/>
        <sz val="12"/>
        <color theme="1"/>
        <rFont val="Linux Libertine G"/>
        <family val="2"/>
      </rPr>
      <t>墨色</t>
    </r>
    <r>
      <rPr>
        <b/>
        <sz val="12"/>
        <color theme="1"/>
        <rFont val="Linux Libertine G"/>
        <family val="2"/>
        <charset val="1"/>
      </rPr>
      <t>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LEGO (V1)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LEGO (device in colours)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LEGO Education logo (V254) (device in colour)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LEGO Education SPIKE (word) (V275)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LEGO (device in colour)</t>
    </r>
    <r>
      <rPr>
        <b/>
        <sz val="12"/>
        <color theme="1"/>
        <rFont val="Linux Libertine G"/>
        <family val="2"/>
      </rPr>
      <t>、樂高</t>
    </r>
    <r>
      <rPr>
        <b/>
        <sz val="12"/>
        <color theme="1"/>
        <rFont val="Linux Libertine G"/>
        <family val="2"/>
        <charset val="1"/>
      </rPr>
      <t>(LEGO in Chinese characters)</t>
    </r>
  </si>
  <si>
    <t>丹麥件數</t>
  </si>
  <si>
    <t>丹麥所有人數</t>
  </si>
  <si>
    <t>瑞士商勞力士公司</t>
  </si>
  <si>
    <t>ROLEX</t>
  </si>
  <si>
    <t>瑞士商香奈兒股份有限公司</t>
  </si>
  <si>
    <r>
      <rPr>
        <b/>
        <sz val="12"/>
        <color theme="1"/>
        <rFont val="Linux Libertine G"/>
        <family val="2"/>
        <charset val="1"/>
      </rPr>
      <t>CC Monogram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CC Monogram in Circle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COCO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CHANEL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Monogram (bi-colored)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MONOGRAM DOUBLE C DEVICE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Monogram Double C Device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CC MONOGRAM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Monogram )( bi-colored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CHANEL(</t>
    </r>
    <r>
      <rPr>
        <b/>
        <sz val="12"/>
        <color theme="1"/>
        <rFont val="Linux Libertine G"/>
        <family val="2"/>
      </rPr>
      <t>墨色</t>
    </r>
    <r>
      <rPr>
        <b/>
        <sz val="12"/>
        <color theme="1"/>
        <rFont val="Linux Libertine G"/>
        <family val="2"/>
        <charset val="1"/>
      </rPr>
      <t>)</t>
    </r>
  </si>
  <si>
    <t>瑞士商查理莫特國際公司</t>
  </si>
  <si>
    <r>
      <rPr>
        <b/>
        <sz val="12"/>
        <color theme="1"/>
        <rFont val="Linux Libertine G"/>
        <family val="2"/>
        <charset val="1"/>
      </rPr>
      <t>IWC(</t>
    </r>
    <r>
      <rPr>
        <b/>
        <sz val="12"/>
        <color theme="1"/>
        <rFont val="Linux Libertine G"/>
        <family val="2"/>
      </rPr>
      <t>墨色</t>
    </r>
    <r>
      <rPr>
        <b/>
        <sz val="12"/>
        <color theme="1"/>
        <rFont val="Linux Libertine G"/>
        <family val="2"/>
        <charset val="1"/>
      </rPr>
      <t>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IWC</t>
    </r>
  </si>
  <si>
    <r>
      <rPr>
        <b/>
        <sz val="12"/>
        <color theme="1"/>
        <rFont val="Linux Libertine G"/>
        <family val="2"/>
      </rPr>
      <t>瑞士商康斯泰克斯公司</t>
    </r>
    <r>
      <rPr>
        <b/>
        <sz val="12"/>
        <color theme="1"/>
        <rFont val="Linux Libertine G"/>
        <family val="2"/>
        <charset val="1"/>
      </rPr>
      <t>(CONSITEX S.A.)</t>
    </r>
  </si>
  <si>
    <r>
      <rPr>
        <b/>
        <sz val="12"/>
        <color theme="1"/>
        <rFont val="Linux Libertine G"/>
        <family val="2"/>
        <charset val="1"/>
      </rPr>
      <t>ERMENEGILDO ZEGNA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ZEGNA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Z ZEGNA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Z Zegna</t>
    </r>
  </si>
  <si>
    <t>亞米茄公司</t>
  </si>
  <si>
    <r>
      <rPr>
        <b/>
        <sz val="12"/>
        <color theme="1"/>
        <rFont val="Linux Libertine G"/>
        <family val="2"/>
        <charset val="1"/>
      </rPr>
      <t>OMEGA+Ω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OMEGA+SYMBOLE</t>
    </r>
  </si>
  <si>
    <t>瑞士件數</t>
  </si>
  <si>
    <t>瑞士所有人數</t>
  </si>
  <si>
    <t>盧森堡商勝家有限公司</t>
  </si>
  <si>
    <t>勝家</t>
  </si>
  <si>
    <t>盧森堡商普瑞得有限公司</t>
  </si>
  <si>
    <r>
      <rPr>
        <b/>
        <sz val="12"/>
        <color theme="1"/>
        <rFont val="Linux Libertine G"/>
        <family val="2"/>
        <charset val="1"/>
      </rPr>
      <t>miu miu</t>
    </r>
    <r>
      <rPr>
        <b/>
        <sz val="12"/>
        <color theme="1"/>
        <rFont val="Linux Libertine G"/>
        <family val="2"/>
      </rPr>
      <t>圖</t>
    </r>
  </si>
  <si>
    <t>盧森堡件數</t>
  </si>
  <si>
    <t>盧森堡所有人數</t>
  </si>
  <si>
    <t>荷蘭商湯美希爾弗格許可有限公司</t>
  </si>
  <si>
    <t>TOMMY HILFIGER &amp; LOGO DESIGN</t>
  </si>
  <si>
    <t>荷蘭商耐克創新有限合夥公司</t>
  </si>
  <si>
    <r>
      <rPr>
        <b/>
        <sz val="12"/>
        <color theme="1"/>
        <rFont val="Linux Libertine G"/>
        <family val="2"/>
        <charset val="1"/>
      </rPr>
      <t>WING Design(</t>
    </r>
    <r>
      <rPr>
        <b/>
        <sz val="12"/>
        <color theme="1"/>
        <rFont val="Linux Libertine G"/>
        <family val="2"/>
      </rPr>
      <t>墨色</t>
    </r>
    <r>
      <rPr>
        <b/>
        <sz val="12"/>
        <color theme="1"/>
        <rFont val="Linux Libertine G"/>
        <family val="2"/>
        <charset val="1"/>
      </rPr>
      <t>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NIKE</t>
    </r>
  </si>
  <si>
    <t>荷蘭件數</t>
  </si>
  <si>
    <t>荷蘭所有人數</t>
  </si>
  <si>
    <t>英商芳鄰零售業有限公司</t>
  </si>
  <si>
    <t>NEXT</t>
  </si>
  <si>
    <t>英商賓利汽車有限公司</t>
  </si>
  <si>
    <r>
      <rPr>
        <b/>
        <sz val="12"/>
        <color theme="1"/>
        <rFont val="Linux Libertine G"/>
        <family val="2"/>
        <charset val="1"/>
      </rPr>
      <t>BENTLEY</t>
    </r>
    <r>
      <rPr>
        <b/>
        <sz val="12"/>
        <color theme="1"/>
        <rFont val="Linux Libertine G"/>
        <family val="2"/>
      </rPr>
      <t>、賓利</t>
    </r>
  </si>
  <si>
    <t>英商希爾頓全球管理有限公司</t>
  </si>
  <si>
    <r>
      <rPr>
        <b/>
        <sz val="12"/>
        <color theme="1"/>
        <rFont val="Linux Libertine G"/>
        <family val="2"/>
        <charset val="1"/>
      </rPr>
      <t>HILTON(</t>
    </r>
    <r>
      <rPr>
        <b/>
        <sz val="12"/>
        <color theme="1"/>
        <rFont val="Linux Libertine G"/>
        <family val="2"/>
      </rPr>
      <t>墨色</t>
    </r>
    <r>
      <rPr>
        <b/>
        <sz val="12"/>
        <color theme="1"/>
        <rFont val="Linux Libertine G"/>
        <family val="2"/>
        <charset val="1"/>
      </rPr>
      <t>)</t>
    </r>
    <r>
      <rPr>
        <b/>
        <sz val="12"/>
        <color theme="1"/>
        <rFont val="Linux Libertine G"/>
        <family val="2"/>
      </rPr>
      <t>、希爾頓、</t>
    </r>
    <r>
      <rPr>
        <b/>
        <sz val="12"/>
        <color theme="1"/>
        <rFont val="Linux Libertine G"/>
        <family val="2"/>
        <charset val="1"/>
      </rPr>
      <t>Stylised "H" Logo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HILTON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 xml:space="preserve">HILTON </t>
    </r>
    <r>
      <rPr>
        <b/>
        <sz val="12"/>
        <color theme="1"/>
        <rFont val="Linux Libertine G"/>
        <family val="2"/>
      </rPr>
      <t>希爾頓、</t>
    </r>
    <r>
      <rPr>
        <b/>
        <sz val="12"/>
        <color theme="1"/>
        <rFont val="Linux Libertine G"/>
        <family val="2"/>
        <charset val="1"/>
      </rPr>
      <t>Stylised H Logo</t>
    </r>
  </si>
  <si>
    <r>
      <rPr>
        <b/>
        <sz val="12"/>
        <color theme="1"/>
        <rFont val="Linux Libertine G"/>
        <family val="2"/>
      </rPr>
      <t>英商布拜里公司</t>
    </r>
    <r>
      <rPr>
        <b/>
        <sz val="12"/>
        <color theme="1"/>
        <rFont val="Linux Libertine G"/>
        <family val="2"/>
        <charset val="1"/>
      </rPr>
      <t>(BURBERRY LIMITED)</t>
    </r>
  </si>
  <si>
    <t>BURBERRY</t>
  </si>
  <si>
    <t>英國件數</t>
  </si>
  <si>
    <t>英國所有人數</t>
  </si>
  <si>
    <t>法商娜可絲實驗室公司</t>
  </si>
  <si>
    <t>NUXE</t>
  </si>
  <si>
    <t>法商克莉絲汀迪奧香水股份有限公司</t>
  </si>
  <si>
    <r>
      <rPr>
        <b/>
        <sz val="12"/>
        <color theme="1"/>
        <rFont val="Linux Libertine G"/>
        <family val="2"/>
        <charset val="1"/>
      </rPr>
      <t>CD (device)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J'ADORE</t>
    </r>
  </si>
  <si>
    <t>法商米其林企業總公司</t>
  </si>
  <si>
    <r>
      <rPr>
        <b/>
        <sz val="12"/>
        <color theme="1"/>
        <rFont val="Linux Libertine G"/>
        <family val="2"/>
        <charset val="1"/>
      </rPr>
      <t>MICHELIN</t>
    </r>
    <r>
      <rPr>
        <b/>
        <sz val="12"/>
        <color theme="1"/>
        <rFont val="Linux Libertine G"/>
        <family val="2"/>
      </rPr>
      <t>、米其林</t>
    </r>
  </si>
  <si>
    <t>法商香奈兒股份有限公司</t>
  </si>
  <si>
    <t>COCO</t>
  </si>
  <si>
    <t>法商路易威登馬爾悌耶公司</t>
  </si>
  <si>
    <r>
      <rPr>
        <b/>
        <sz val="12"/>
        <color theme="1"/>
        <rFont val="Linux Libertine G"/>
        <family val="2"/>
        <charset val="1"/>
      </rPr>
      <t>LV (device)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LV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DECOR FLORAL (fig.)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Monogram Canvas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FLEUR (figurative)(annexed)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FLEUR dans un cercle (figurative)(annexed)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FLEUR dans un losange (fig.)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LV logo (figurative)</t>
    </r>
  </si>
  <si>
    <t>法商埃爾梅斯國際</t>
  </si>
  <si>
    <r>
      <rPr>
        <b/>
        <sz val="12"/>
        <color theme="1"/>
        <rFont val="Linux Libertine G"/>
        <family val="2"/>
        <charset val="1"/>
      </rPr>
      <t>HERMES</t>
    </r>
    <r>
      <rPr>
        <b/>
        <sz val="12"/>
        <color theme="1"/>
        <rFont val="Linux Libertine G"/>
        <family val="2"/>
      </rPr>
      <t>、愛馬仕、</t>
    </r>
    <r>
      <rPr>
        <b/>
        <sz val="12"/>
        <color theme="1"/>
        <rFont val="Linux Libertine G"/>
        <family val="2"/>
        <charset val="1"/>
      </rPr>
      <t>HERMES AND CARRIAGE DEVICE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Hermes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design H encercle simple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HERMES(</t>
    </r>
    <r>
      <rPr>
        <b/>
        <sz val="12"/>
        <color theme="1"/>
        <rFont val="Linux Libertine G"/>
        <family val="2"/>
      </rPr>
      <t>墨色</t>
    </r>
    <r>
      <rPr>
        <b/>
        <sz val="12"/>
        <color theme="1"/>
        <rFont val="Linux Libertine G"/>
        <family val="2"/>
        <charset val="1"/>
      </rPr>
      <t>)</t>
    </r>
  </si>
  <si>
    <t>法商法國軒尼詩公司</t>
  </si>
  <si>
    <r>
      <rPr>
        <b/>
        <sz val="12"/>
        <color theme="1"/>
        <rFont val="Linux Libertine G"/>
        <family val="2"/>
      </rPr>
      <t>軒尼詩、</t>
    </r>
    <r>
      <rPr>
        <b/>
        <sz val="12"/>
        <color theme="1"/>
        <rFont val="Linux Libertine G"/>
        <family val="2"/>
        <charset val="1"/>
      </rPr>
      <t>CARTOUCHE BRAS ARME + HENNESSY(</t>
    </r>
    <r>
      <rPr>
        <b/>
        <sz val="12"/>
        <color theme="1"/>
        <rFont val="Linux Libertine G"/>
        <family val="2"/>
      </rPr>
      <t>墨色</t>
    </r>
    <r>
      <rPr>
        <b/>
        <sz val="12"/>
        <color theme="1"/>
        <rFont val="Linux Libertine G"/>
        <family val="2"/>
        <charset val="1"/>
      </rPr>
      <t>)</t>
    </r>
    <r>
      <rPr>
        <b/>
        <sz val="12"/>
        <color theme="1"/>
        <rFont val="Linux Libertine G"/>
        <family val="2"/>
      </rPr>
      <t>」</t>
    </r>
  </si>
  <si>
    <t>法商克麗絲汀迪奧高巧股份有限公司</t>
  </si>
  <si>
    <t>DIOR OBLIQUE MULTI ELEMENTS device</t>
  </si>
  <si>
    <t>法商巴黎世家公司</t>
  </si>
  <si>
    <r>
      <rPr>
        <b/>
        <sz val="12"/>
        <color theme="1"/>
        <rFont val="Linux Libertine G"/>
        <family val="2"/>
        <charset val="1"/>
      </rPr>
      <t xml:space="preserve">BB </t>
    </r>
    <r>
      <rPr>
        <b/>
        <sz val="12"/>
        <color theme="1"/>
        <rFont val="Linux Libertine G"/>
        <family val="2"/>
      </rPr>
      <t>設計圖</t>
    </r>
  </si>
  <si>
    <t>法商歌雅聖譽股份有限公司</t>
  </si>
  <si>
    <r>
      <rPr>
        <b/>
        <sz val="12"/>
        <color theme="1"/>
        <rFont val="Linux Libertine G"/>
        <family val="2"/>
        <charset val="1"/>
      </rPr>
      <t>GOYARD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logo GOYARD</t>
    </r>
  </si>
  <si>
    <t>法國件數</t>
  </si>
  <si>
    <t>法國所有人數</t>
  </si>
  <si>
    <t>德商羅伯特博世有限公司</t>
  </si>
  <si>
    <t>BOSCH</t>
  </si>
  <si>
    <t>德商拜爾斯道夫股份有限公司</t>
  </si>
  <si>
    <r>
      <rPr>
        <b/>
        <sz val="12"/>
        <color theme="1"/>
        <rFont val="Linux Libertine G"/>
        <family val="2"/>
        <charset val="1"/>
      </rPr>
      <t>NIVEA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NIVEA (Logo 2007)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NIVEA (logo 2011)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NIVEA (stylized, Nivea bold typeface)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NIVEA (logo)</t>
    </r>
  </si>
  <si>
    <t>德商卡爾蔡司股份有限公司</t>
  </si>
  <si>
    <r>
      <rPr>
        <b/>
        <sz val="12"/>
        <color theme="1"/>
        <rFont val="Linux Libertine G"/>
        <family val="2"/>
        <charset val="1"/>
      </rPr>
      <t>ZEISS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ZEISS Device</t>
    </r>
    <r>
      <rPr>
        <b/>
        <sz val="12"/>
        <color theme="1"/>
        <rFont val="Linux Libertine G"/>
        <family val="2"/>
      </rPr>
      <t>、蔡司</t>
    </r>
  </si>
  <si>
    <t>德商拜耳汽車廠股份有限公司</t>
  </si>
  <si>
    <r>
      <rPr>
        <b/>
        <sz val="12"/>
        <color theme="1"/>
        <rFont val="Linux Libertine G"/>
        <family val="2"/>
        <charset val="1"/>
      </rPr>
      <t>Mini &amp; Wings Logo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Mini Logo 1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MINI (Word/Figurative Mark)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BMW</t>
    </r>
  </si>
  <si>
    <t>德商梅賽德斯賓士集團股份有限公司</t>
  </si>
  <si>
    <r>
      <rPr>
        <b/>
        <sz val="12"/>
        <color theme="1"/>
        <rFont val="Linux Libertine G"/>
        <family val="2"/>
      </rPr>
      <t>賓士</t>
    </r>
    <r>
      <rPr>
        <b/>
        <sz val="12"/>
        <color theme="1"/>
        <rFont val="Linux Libertine G"/>
        <family val="2"/>
        <charset val="1"/>
      </rPr>
      <t>(BENZ IC CHINESE, PRONOUNCED PEN-SHIN)</t>
    </r>
    <r>
      <rPr>
        <b/>
        <sz val="12"/>
        <color theme="1"/>
        <rFont val="Linux Libertine G"/>
        <family val="2"/>
      </rPr>
      <t>、賓士</t>
    </r>
  </si>
  <si>
    <t>德商阿迪達斯公司</t>
  </si>
  <si>
    <r>
      <rPr>
        <b/>
        <sz val="12"/>
        <color theme="1"/>
        <rFont val="Linux Libertine G"/>
        <family val="2"/>
      </rPr>
      <t>三葉及橫綫標誌</t>
    </r>
    <r>
      <rPr>
        <b/>
        <sz val="12"/>
        <color theme="1"/>
        <rFont val="Linux Libertine G"/>
        <family val="2"/>
        <charset val="1"/>
      </rPr>
      <t>TREFOIL DEVICE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TREFOIL DEVICE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Trefoil Version 5 (device mark)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adidas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Trefoil device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ADIDAS(</t>
    </r>
    <r>
      <rPr>
        <b/>
        <sz val="12"/>
        <color theme="1"/>
        <rFont val="Linux Libertine G"/>
        <family val="2"/>
      </rPr>
      <t>亞得脫士文字</t>
    </r>
    <r>
      <rPr>
        <b/>
        <sz val="12"/>
        <color theme="1"/>
        <rFont val="Linux Libertine G"/>
        <family val="2"/>
        <charset val="1"/>
      </rPr>
      <t>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adidas Version 3 (stylized word mark)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ADIDAS</t>
    </r>
  </si>
  <si>
    <t>德商彪馬歐洲公開有限責任公司</t>
  </si>
  <si>
    <t>PUMA AND JUMPING PUMA DEVICE</t>
  </si>
  <si>
    <t>德國件數</t>
  </si>
  <si>
    <t>德國所有人數</t>
  </si>
  <si>
    <t>義大利商寶格麗股份有限公司</t>
  </si>
  <si>
    <r>
      <rPr>
        <b/>
        <sz val="12"/>
        <color theme="1"/>
        <rFont val="Linux Libertine G"/>
        <family val="2"/>
        <charset val="1"/>
      </rPr>
      <t>Omnia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OMNIA</t>
    </r>
  </si>
  <si>
    <t>義大利商法拉利公司</t>
  </si>
  <si>
    <r>
      <rPr>
        <b/>
        <sz val="12"/>
        <color theme="1"/>
        <rFont val="Linux Libertine G"/>
        <family val="2"/>
        <charset val="1"/>
      </rPr>
      <t>SF and rearing horse device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Prancing Horse device</t>
    </r>
  </si>
  <si>
    <t>義大利商高登古斯股份有限公司</t>
  </si>
  <si>
    <t>缺少兩角之不規則五角星設計圖</t>
  </si>
  <si>
    <t>義大利件數</t>
  </si>
  <si>
    <t>義大利所有人數</t>
  </si>
  <si>
    <t>希臘商富莉富莉商業製造及技術有限公司</t>
  </si>
  <si>
    <t>Folli Follie</t>
  </si>
  <si>
    <t>希臘件數</t>
  </si>
  <si>
    <t>希臘所有人數</t>
  </si>
  <si>
    <t>美商蘋果公司</t>
  </si>
  <si>
    <r>
      <rPr>
        <b/>
        <sz val="12"/>
        <color theme="1"/>
        <rFont val="Linux Libertine G"/>
        <family val="2"/>
        <charset val="1"/>
      </rPr>
      <t>APPLE</t>
    </r>
    <r>
      <rPr>
        <b/>
        <sz val="12"/>
        <color theme="1"/>
        <rFont val="Linux Libertine G"/>
        <family val="2"/>
      </rPr>
      <t>、蘋果、</t>
    </r>
    <r>
      <rPr>
        <b/>
        <sz val="12"/>
        <color theme="1"/>
        <rFont val="Linux Libertine G"/>
        <family val="2"/>
        <charset val="1"/>
      </rPr>
      <t>APPLE LOGO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Apple Logo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Device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iPods</t>
    </r>
    <r>
      <rPr>
        <b/>
        <sz val="12"/>
        <color theme="1"/>
        <rFont val="Linux Libertine G"/>
        <family val="2"/>
      </rPr>
      <t xml:space="preserve">、蘋果 </t>
    </r>
    <r>
      <rPr>
        <b/>
        <sz val="12"/>
        <color theme="1"/>
        <rFont val="Linux Libertine G"/>
        <family val="2"/>
        <charset val="1"/>
      </rPr>
      <t>APPLE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APPLE IMMERSIVE VIDEO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APPLE ZONE</t>
    </r>
  </si>
  <si>
    <t>美商奇異電器公司</t>
  </si>
  <si>
    <t>GE</t>
  </si>
  <si>
    <t>美商萬保華集團公司</t>
  </si>
  <si>
    <t>MANPOWER</t>
  </si>
  <si>
    <t>美商第四章股份有限公司</t>
  </si>
  <si>
    <r>
      <rPr>
        <b/>
        <sz val="12"/>
        <color theme="1"/>
        <rFont val="Linux Libertine G"/>
        <family val="2"/>
        <charset val="1"/>
      </rPr>
      <t>Supreme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Supreme</t>
    </r>
    <r>
      <rPr>
        <b/>
        <sz val="12"/>
        <color theme="1"/>
        <rFont val="Linux Libertine G"/>
        <family val="2"/>
      </rPr>
      <t>及圖、</t>
    </r>
    <r>
      <rPr>
        <b/>
        <sz val="12"/>
        <color theme="1"/>
        <rFont val="Linux Libertine G"/>
        <family val="2"/>
        <charset val="1"/>
      </rPr>
      <t>Sup</t>
    </r>
    <r>
      <rPr>
        <b/>
        <sz val="12"/>
        <color theme="1"/>
        <rFont val="Linux Libertine G"/>
        <family val="2"/>
      </rPr>
      <t>及圖</t>
    </r>
  </si>
  <si>
    <t>美商黛西康美克</t>
  </si>
  <si>
    <r>
      <rPr>
        <b/>
        <sz val="12"/>
        <color theme="1"/>
        <rFont val="Linux Libertine G"/>
        <family val="2"/>
      </rPr>
      <t>水行俠、</t>
    </r>
    <r>
      <rPr>
        <b/>
        <sz val="12"/>
        <color theme="1"/>
        <rFont val="Linux Libertine G"/>
        <family val="2"/>
        <charset val="1"/>
      </rPr>
      <t>AQUAMAN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Aquaman</t>
    </r>
    <r>
      <rPr>
        <b/>
        <sz val="12"/>
        <color theme="1"/>
        <rFont val="Linux Libertine G"/>
        <family val="2"/>
      </rPr>
      <t>、蝙蝠圖</t>
    </r>
  </si>
  <si>
    <t>美商福特汽車公司</t>
  </si>
  <si>
    <r>
      <rPr>
        <b/>
        <sz val="12"/>
        <color theme="1"/>
        <rFont val="Linux Libertine G"/>
        <family val="2"/>
      </rPr>
      <t>「奔馬圖」</t>
    </r>
    <r>
      <rPr>
        <b/>
        <sz val="12"/>
        <color theme="1"/>
        <rFont val="Linux Libertine G"/>
        <family val="2"/>
        <charset val="1"/>
      </rPr>
      <t>(</t>
    </r>
    <r>
      <rPr>
        <b/>
        <sz val="12"/>
        <color theme="1"/>
        <rFont val="Linux Libertine G"/>
        <family val="2"/>
      </rPr>
      <t>「</t>
    </r>
    <r>
      <rPr>
        <b/>
        <sz val="12"/>
        <color theme="1"/>
        <rFont val="Linux Libertine G"/>
        <family val="2"/>
        <charset val="1"/>
      </rPr>
      <t>MACH E and Pony design</t>
    </r>
    <r>
      <rPr>
        <b/>
        <sz val="12"/>
        <color theme="1"/>
        <rFont val="Linux Libertine G"/>
        <family val="2"/>
      </rPr>
      <t>」</t>
    </r>
    <r>
      <rPr>
        <b/>
        <sz val="12"/>
        <color theme="1"/>
        <rFont val="Linux Libertine G"/>
        <family val="2"/>
        <charset val="1"/>
      </rPr>
      <t>)</t>
    </r>
  </si>
  <si>
    <t>美商美國棒球聯盟股份有限公司</t>
  </si>
  <si>
    <r>
      <rPr>
        <b/>
        <sz val="12"/>
        <color theme="1"/>
        <rFont val="Linux Libertine G"/>
        <family val="2"/>
        <charset val="1"/>
      </rPr>
      <t>Yankees NY Stylized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Yankees Cap Designation</t>
    </r>
    <r>
      <rPr>
        <b/>
        <sz val="12"/>
        <color theme="1"/>
        <rFont val="Linux Libertine G"/>
        <family val="2"/>
      </rPr>
      <t>、美國棒球聯盟股份有限公司標章、</t>
    </r>
    <r>
      <rPr>
        <b/>
        <sz val="12"/>
        <color theme="1"/>
        <rFont val="Linux Libertine G"/>
        <family val="2"/>
        <charset val="1"/>
      </rPr>
      <t>Yankees NY (Stylized) 1938 Cap Logo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Yankees NY (Stylized)</t>
    </r>
  </si>
  <si>
    <t>美商優比速國際股份有限公司</t>
  </si>
  <si>
    <r>
      <rPr>
        <b/>
        <sz val="12"/>
        <color theme="1"/>
        <rFont val="Linux Libertine G"/>
        <family val="2"/>
        <charset val="1"/>
      </rPr>
      <t>UPS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UPS</t>
    </r>
    <r>
      <rPr>
        <b/>
        <sz val="12"/>
        <color theme="1"/>
        <rFont val="Linux Libertine G"/>
        <family val="2"/>
      </rPr>
      <t>及圖</t>
    </r>
  </si>
  <si>
    <t>美商史塔伍德飯店世界有限責任公司</t>
  </si>
  <si>
    <r>
      <rPr>
        <b/>
        <sz val="12"/>
        <color theme="1"/>
        <rFont val="Linux Libertine G"/>
        <family val="2"/>
        <charset val="1"/>
      </rPr>
      <t>W(STYLIZED)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W HOTELS (STYLIZED)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W HOTELS(IN BLACK BOX DEVICE)</t>
    </r>
  </si>
  <si>
    <t>美商馬里奧特環球公司</t>
  </si>
  <si>
    <t>萬豪</t>
  </si>
  <si>
    <t>美商亞培大藥廠公司</t>
  </si>
  <si>
    <t>安素</t>
  </si>
  <si>
    <r>
      <rPr>
        <b/>
        <sz val="12"/>
        <color theme="1"/>
        <rFont val="Linux Libertine G"/>
        <family val="2"/>
      </rPr>
      <t>美商</t>
    </r>
    <r>
      <rPr>
        <b/>
        <sz val="12"/>
        <color theme="1"/>
        <rFont val="Linux Libertine G"/>
        <family val="2"/>
        <charset val="1"/>
      </rPr>
      <t>NBA</t>
    </r>
    <r>
      <rPr>
        <b/>
        <sz val="12"/>
        <color theme="1"/>
        <rFont val="Linux Libertine G"/>
        <family val="2"/>
      </rPr>
      <t>產物股份有限公司</t>
    </r>
  </si>
  <si>
    <r>
      <rPr>
        <b/>
        <sz val="12"/>
        <color theme="1"/>
        <rFont val="Linux Libertine G"/>
        <family val="2"/>
        <charset val="1"/>
      </rPr>
      <t>NBA Logo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NBA Logo and HWC (Stylized)</t>
    </r>
  </si>
  <si>
    <t>美商迪士尼企業公司</t>
  </si>
  <si>
    <r>
      <rPr>
        <b/>
        <sz val="12"/>
        <color theme="1"/>
        <rFont val="Linux Libertine G"/>
        <family val="2"/>
        <charset val="1"/>
      </rPr>
      <t>MICKEY MOUSE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MICKEY MOUSE</t>
    </r>
    <r>
      <rPr>
        <b/>
        <sz val="12"/>
        <color theme="1"/>
        <rFont val="Linux Libertine G"/>
        <family val="2"/>
      </rPr>
      <t>及圖</t>
    </r>
  </si>
  <si>
    <t>美商彭博財經第九有限責任合夥企業</t>
  </si>
  <si>
    <t>彭博</t>
  </si>
  <si>
    <t>美商雅虎公司</t>
  </si>
  <si>
    <r>
      <rPr>
        <b/>
        <sz val="12"/>
        <color theme="1"/>
        <rFont val="Linux Libertine G"/>
        <family val="2"/>
        <charset val="1"/>
      </rPr>
      <t>YAHOO!</t>
    </r>
    <r>
      <rPr>
        <b/>
        <sz val="12"/>
        <color theme="1"/>
        <rFont val="Linux Libertine G"/>
        <family val="2"/>
      </rPr>
      <t>、雅虎</t>
    </r>
  </si>
  <si>
    <t>美商美國茱莉亞學院</t>
  </si>
  <si>
    <r>
      <rPr>
        <b/>
        <sz val="12"/>
        <color theme="1"/>
        <rFont val="Linux Libertine G"/>
        <family val="2"/>
        <charset val="1"/>
      </rPr>
      <t>Juilliard</t>
    </r>
    <r>
      <rPr>
        <b/>
        <sz val="12"/>
        <color theme="1"/>
        <rFont val="Linux Libertine G"/>
        <family val="2"/>
      </rPr>
      <t>、茱莉亞</t>
    </r>
  </si>
  <si>
    <r>
      <rPr>
        <b/>
        <sz val="12"/>
        <color theme="1"/>
        <rFont val="Linux Libertine G"/>
        <family val="2"/>
      </rPr>
      <t>美商波露</t>
    </r>
    <r>
      <rPr>
        <b/>
        <sz val="12"/>
        <color theme="1"/>
        <rFont val="Linux Libertine G"/>
        <family val="2"/>
        <charset val="1"/>
      </rPr>
      <t>/</t>
    </r>
    <r>
      <rPr>
        <b/>
        <sz val="12"/>
        <color theme="1"/>
        <rFont val="Linux Libertine G"/>
        <family val="2"/>
      </rPr>
      <t>羅蘭公司</t>
    </r>
  </si>
  <si>
    <r>
      <rPr>
        <b/>
        <sz val="12"/>
        <color theme="1"/>
        <rFont val="Linux Libertine G"/>
        <family val="2"/>
        <charset val="1"/>
      </rPr>
      <t>POLO (POLO PLAYER SYMBOL) RALPH LAUREN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POLO RALPH LAUREN (in colours blue and yellow)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POLO RALPH LAUREN</t>
    </r>
  </si>
  <si>
    <t>美商史塔巴克斯公司</t>
  </si>
  <si>
    <r>
      <rPr>
        <b/>
        <sz val="12"/>
        <color theme="1"/>
        <rFont val="Linux Libertine G"/>
        <family val="2"/>
        <charset val="1"/>
      </rPr>
      <t>STARBUCKS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40th Anniversary Siren(desire)</t>
    </r>
    <r>
      <rPr>
        <b/>
        <sz val="12"/>
        <color theme="1"/>
        <rFont val="Linux Libertine G"/>
        <family val="2"/>
      </rPr>
      <t>、</t>
    </r>
    <r>
      <rPr>
        <b/>
        <sz val="12"/>
        <color theme="1"/>
        <rFont val="Linux Libertine G"/>
        <family val="2"/>
        <charset val="1"/>
      </rPr>
      <t>40th Anniversary Siren(desire in color)</t>
    </r>
  </si>
  <si>
    <t>美商萬事達卡國際股份有限公司</t>
  </si>
  <si>
    <r>
      <rPr>
        <b/>
        <sz val="12"/>
        <color theme="1"/>
        <rFont val="Linux Libertine G"/>
        <family val="2"/>
      </rPr>
      <t xml:space="preserve">萬事達 </t>
    </r>
    <r>
      <rPr>
        <b/>
        <sz val="12"/>
        <color theme="1"/>
        <rFont val="Linux Libertine G"/>
        <family val="2"/>
        <charset val="1"/>
      </rPr>
      <t>(MASTERCARD IN CHINESE CHARACTERS)</t>
    </r>
    <r>
      <rPr>
        <b/>
        <sz val="12"/>
        <color theme="1"/>
        <rFont val="Linux Libertine G"/>
        <family val="2"/>
      </rPr>
      <t>、萬事達卡、</t>
    </r>
    <r>
      <rPr>
        <b/>
        <sz val="12"/>
        <color theme="1"/>
        <rFont val="Linux Libertine G"/>
        <family val="2"/>
        <charset val="1"/>
      </rPr>
      <t>MASTERCARD</t>
    </r>
  </si>
  <si>
    <t>美國件數</t>
  </si>
  <si>
    <t>美國所有人數</t>
  </si>
  <si>
    <t>百慕達商耐克國際股份有限公司</t>
  </si>
  <si>
    <t>NIKE</t>
  </si>
  <si>
    <t>百慕達件數</t>
  </si>
  <si>
    <t>百慕達所有人數</t>
  </si>
  <si>
    <r>
      <rPr>
        <sz val="12"/>
        <color theme="1"/>
        <rFont val="Linux Libertine G"/>
        <family val="2"/>
      </rPr>
      <t>多多、</t>
    </r>
    <r>
      <rPr>
        <sz val="12"/>
        <color theme="1"/>
        <rFont val="Linux Libertine G"/>
        <family val="2"/>
        <charset val="1"/>
      </rPr>
      <t>AB</t>
    </r>
    <r>
      <rPr>
        <sz val="12"/>
        <color theme="1"/>
        <rFont val="Linux Libertine G"/>
        <family val="2"/>
      </rPr>
      <t>、統一</t>
    </r>
    <r>
      <rPr>
        <sz val="12"/>
        <color theme="1"/>
        <rFont val="Linux Libertine G"/>
        <family val="2"/>
        <charset val="1"/>
      </rPr>
      <t>AB</t>
    </r>
    <r>
      <rPr>
        <sz val="12"/>
        <color theme="1"/>
        <rFont val="Linux Libertine G"/>
        <family val="2"/>
      </rPr>
      <t xml:space="preserve">、阿 </t>
    </r>
    <r>
      <rPr>
        <sz val="12"/>
        <color theme="1"/>
        <rFont val="Linux Libertine G"/>
        <family val="2"/>
        <charset val="1"/>
      </rPr>
      <t>Q</t>
    </r>
    <r>
      <rPr>
        <sz val="12"/>
        <color theme="1"/>
        <rFont val="Linux Libertine G"/>
        <family val="2"/>
      </rPr>
      <t>、阿</t>
    </r>
    <r>
      <rPr>
        <sz val="12"/>
        <color theme="1"/>
        <rFont val="Linux Libertine G"/>
        <family val="2"/>
        <charset val="1"/>
      </rPr>
      <t>Q</t>
    </r>
    <r>
      <rPr>
        <sz val="12"/>
        <color theme="1"/>
        <rFont val="Linux Libertine G"/>
        <family val="2"/>
      </rPr>
      <t>阿</t>
    </r>
    <r>
      <rPr>
        <sz val="12"/>
        <color theme="1"/>
        <rFont val="Linux Libertine G"/>
        <family val="2"/>
        <charset val="1"/>
      </rPr>
      <t>Q</t>
    </r>
    <r>
      <rPr>
        <sz val="12"/>
        <color theme="1"/>
        <rFont val="Linux Libertine G"/>
        <family val="2"/>
      </rPr>
      <t>桶麵大碗滿意、來一客</t>
    </r>
  </si>
  <si>
    <t>度小月</t>
  </si>
  <si>
    <t>益富益力康、益力康、益富益力壯、益力壯</t>
  </si>
  <si>
    <t>臺鹽實業股份有限公司</t>
  </si>
  <si>
    <r>
      <rPr>
        <sz val="12"/>
        <color theme="1"/>
        <rFont val="Linux Libertine G"/>
        <family val="2"/>
      </rPr>
      <t>臺（台）鹽、台塩、</t>
    </r>
    <r>
      <rPr>
        <sz val="12"/>
        <color theme="1"/>
        <rFont val="Linux Libertine G"/>
        <family val="2"/>
        <charset val="1"/>
      </rPr>
      <t>TAIYEN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Linux Libertine G"/>
        <family val="2"/>
        <charset val="1"/>
      </rPr>
      <t>TAIYEN</t>
    </r>
    <r>
      <rPr>
        <sz val="12"/>
        <color theme="1"/>
        <rFont val="Linux Libertine G"/>
        <family val="2"/>
      </rPr>
      <t>設計字</t>
    </r>
  </si>
  <si>
    <r>
      <rPr>
        <sz val="12"/>
        <color theme="1"/>
        <rFont val="新細明體"/>
        <family val="2"/>
        <charset val="136"/>
      </rPr>
      <t>CMC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CMC</t>
    </r>
    <r>
      <rPr>
        <sz val="12"/>
        <color theme="1"/>
        <rFont val="Linux Libertine G"/>
        <family val="2"/>
      </rPr>
      <t>及圖</t>
    </r>
  </si>
  <si>
    <t>狄卡科技股份有限公司</t>
  </si>
  <si>
    <t>Dcard</t>
  </si>
  <si>
    <r>
      <rPr>
        <sz val="12"/>
        <color theme="1"/>
        <rFont val="新細明體"/>
        <family val="2"/>
        <charset val="136"/>
      </rPr>
      <t>JUST SLEEP</t>
    </r>
    <r>
      <rPr>
        <sz val="12"/>
        <color theme="1"/>
        <rFont val="Linux Libertine G"/>
        <family val="2"/>
      </rPr>
      <t>捷絲旅、</t>
    </r>
    <r>
      <rPr>
        <sz val="12"/>
        <color theme="1"/>
        <rFont val="新細明體"/>
        <family val="2"/>
        <charset val="136"/>
      </rPr>
      <t>JUST SLEEP</t>
    </r>
    <r>
      <rPr>
        <sz val="12"/>
        <color theme="1"/>
        <rFont val="Linux Libertine G"/>
        <family val="2"/>
      </rPr>
      <t>、晶華</t>
    </r>
    <r>
      <rPr>
        <sz val="12"/>
        <color theme="1"/>
        <rFont val="新細明體"/>
        <family val="2"/>
        <charset val="136"/>
      </rPr>
      <t>GRAND FORMOSA</t>
    </r>
    <r>
      <rPr>
        <sz val="12"/>
        <color theme="1"/>
        <rFont val="Linux Libertine G"/>
        <family val="2"/>
      </rPr>
      <t>、晶華、麗晶</t>
    </r>
  </si>
  <si>
    <t>康泰納仕時尚網有限公司</t>
  </si>
  <si>
    <t>GQ</t>
  </si>
  <si>
    <t>恆隆行貿易股份有限公司</t>
  </si>
  <si>
    <r>
      <rPr>
        <sz val="12"/>
        <color theme="1"/>
        <rFont val="Linux Libertine G"/>
        <family val="2"/>
      </rPr>
      <t>恆隆行、恆隆行及</t>
    </r>
    <r>
      <rPr>
        <sz val="12"/>
        <color theme="1"/>
        <rFont val="Linux Libertine G"/>
        <family val="2"/>
        <charset val="1"/>
      </rPr>
      <t>h</t>
    </r>
    <r>
      <rPr>
        <sz val="12"/>
        <color theme="1"/>
        <rFont val="Linux Libertine G"/>
        <family val="2"/>
      </rPr>
      <t>設計圖、恆隆行</t>
    </r>
    <r>
      <rPr>
        <sz val="12"/>
        <color theme="1"/>
        <rFont val="Linux Libertine G"/>
        <family val="2"/>
        <charset val="1"/>
      </rPr>
      <t>hengstyle</t>
    </r>
    <r>
      <rPr>
        <sz val="12"/>
        <color theme="1"/>
        <rFont val="Linux Libertine G"/>
        <family val="2"/>
      </rPr>
      <t>及</t>
    </r>
    <r>
      <rPr>
        <sz val="12"/>
        <color theme="1"/>
        <rFont val="Linux Libertine G"/>
        <family val="2"/>
        <charset val="1"/>
      </rPr>
      <t>h</t>
    </r>
    <r>
      <rPr>
        <sz val="12"/>
        <color theme="1"/>
        <rFont val="Linux Libertine G"/>
        <family val="2"/>
      </rPr>
      <t>設計圖、</t>
    </r>
    <r>
      <rPr>
        <sz val="12"/>
        <color theme="1"/>
        <rFont val="Linux Libertine G"/>
        <family val="2"/>
        <charset val="1"/>
      </rPr>
      <t>hengstyle</t>
    </r>
    <r>
      <rPr>
        <sz val="12"/>
        <color theme="1"/>
        <rFont val="Linux Libertine G"/>
        <family val="2"/>
      </rPr>
      <t>恆隆行及</t>
    </r>
    <r>
      <rPr>
        <sz val="12"/>
        <color theme="1"/>
        <rFont val="Linux Libertine G"/>
        <family val="2"/>
        <charset val="1"/>
      </rPr>
      <t>h</t>
    </r>
    <r>
      <rPr>
        <sz val="12"/>
        <color theme="1"/>
        <rFont val="Linux Libertine G"/>
        <family val="2"/>
      </rPr>
      <t xml:space="preserve">設計圖、恆隆行 </t>
    </r>
    <r>
      <rPr>
        <sz val="12"/>
        <color theme="1"/>
        <rFont val="Linux Libertine G"/>
        <family val="2"/>
        <charset val="1"/>
      </rPr>
      <t>HENG LEONG HANG</t>
    </r>
    <r>
      <rPr>
        <sz val="12"/>
        <color theme="1"/>
        <rFont val="Linux Libertine G"/>
        <family val="2"/>
      </rPr>
      <t>及圖</t>
    </r>
  </si>
  <si>
    <t>統一棒球隊股份有限公司</t>
  </si>
  <si>
    <t>統一獅隊標章</t>
  </si>
  <si>
    <r>
      <rPr>
        <sz val="12"/>
        <color theme="1"/>
        <rFont val="新細明體"/>
        <family val="2"/>
        <charset val="136"/>
      </rPr>
      <t>FUJI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ISOFA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 xml:space="preserve">iSofa 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新細明體"/>
        <family val="2"/>
        <charset val="136"/>
      </rPr>
      <t xml:space="preserve">iSofa </t>
    </r>
    <r>
      <rPr>
        <sz val="12"/>
        <color theme="1"/>
        <rFont val="Linux Libertine G"/>
        <family val="2"/>
      </rPr>
      <t>愛沙發及圖</t>
    </r>
  </si>
  <si>
    <t>東方不敗娛樂有限公司</t>
  </si>
  <si>
    <t>東方不敗、東方不敗及圖</t>
  </si>
  <si>
    <t>禾雅國際企業股份有限公司</t>
  </si>
  <si>
    <r>
      <rPr>
        <sz val="12"/>
        <color theme="1"/>
        <rFont val="新細明體"/>
        <family val="2"/>
        <charset val="136"/>
      </rPr>
      <t>HOYACASA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HOYACASA</t>
    </r>
    <r>
      <rPr>
        <sz val="12"/>
        <color theme="1"/>
        <rFont val="Linux Libertine G"/>
        <family val="2"/>
      </rPr>
      <t>及圖</t>
    </r>
  </si>
  <si>
    <t>聯華食品工業股份有限公司</t>
  </si>
  <si>
    <r>
      <rPr>
        <sz val="12"/>
        <color theme="1"/>
        <rFont val="Linux Libertine G"/>
        <family val="2"/>
      </rPr>
      <t>卡廸那、</t>
    </r>
    <r>
      <rPr>
        <sz val="12"/>
        <color theme="1"/>
        <rFont val="Linux Libertine G"/>
        <family val="2"/>
        <charset val="1"/>
      </rPr>
      <t>Cadina</t>
    </r>
    <r>
      <rPr>
        <sz val="12"/>
        <color theme="1"/>
        <rFont val="Linux Libertine G"/>
        <family val="2"/>
      </rPr>
      <t>卡廸那、</t>
    </r>
    <r>
      <rPr>
        <sz val="12"/>
        <color theme="1"/>
        <rFont val="Linux Libertine G"/>
        <family val="2"/>
        <charset val="1"/>
      </rPr>
      <t>Cadina</t>
    </r>
    <r>
      <rPr>
        <sz val="12"/>
        <color theme="1"/>
        <rFont val="Linux Libertine G"/>
        <family val="2"/>
      </rPr>
      <t>卡廸那及圖</t>
    </r>
  </si>
  <si>
    <t>清淨海生技股份有限公司</t>
  </si>
  <si>
    <t>清淨海</t>
  </si>
  <si>
    <t>富邦媒體科技股份有限公司</t>
  </si>
  <si>
    <r>
      <rPr>
        <sz val="12"/>
        <color theme="1"/>
        <rFont val="新細明體"/>
        <family val="2"/>
        <charset val="136"/>
      </rPr>
      <t>momo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momo</t>
    </r>
    <r>
      <rPr>
        <sz val="12"/>
        <color theme="1"/>
        <rFont val="Linux Libertine G"/>
        <family val="2"/>
      </rPr>
      <t>電視購物、</t>
    </r>
    <r>
      <rPr>
        <sz val="12"/>
        <color theme="1"/>
        <rFont val="新細明體"/>
        <family val="2"/>
        <charset val="136"/>
      </rPr>
      <t>momo</t>
    </r>
    <r>
      <rPr>
        <sz val="12"/>
        <color theme="1"/>
        <rFont val="Linux Libertine G"/>
        <family val="2"/>
      </rPr>
      <t>購物網、</t>
    </r>
    <r>
      <rPr>
        <sz val="12"/>
        <color theme="1"/>
        <rFont val="新細明體"/>
        <family val="2"/>
        <charset val="136"/>
      </rPr>
      <t>momo</t>
    </r>
    <r>
      <rPr>
        <sz val="12"/>
        <color theme="1"/>
        <rFont val="Linux Libertine G"/>
        <family val="2"/>
      </rPr>
      <t>及設計圖、</t>
    </r>
    <r>
      <rPr>
        <sz val="12"/>
        <color theme="1"/>
        <rFont val="新細明體"/>
        <family val="2"/>
        <charset val="136"/>
      </rPr>
      <t>momo</t>
    </r>
    <r>
      <rPr>
        <sz val="12"/>
        <color theme="1"/>
        <rFont val="Linux Libertine G"/>
        <family val="2"/>
      </rPr>
      <t>藥妝及設計圖</t>
    </r>
  </si>
  <si>
    <t>臺灣大學、臺大、台大</t>
  </si>
  <si>
    <r>
      <rPr>
        <sz val="12"/>
        <color theme="1"/>
        <rFont val="新細明體"/>
        <family val="2"/>
        <charset val="136"/>
      </rPr>
      <t>VICTOR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VICTOR</t>
    </r>
    <r>
      <rPr>
        <sz val="12"/>
        <color theme="1"/>
        <rFont val="Linux Libertine G"/>
        <family val="2"/>
      </rPr>
      <t>及圖</t>
    </r>
  </si>
  <si>
    <r>
      <rPr>
        <sz val="12"/>
        <color theme="1"/>
        <rFont val="新細明體"/>
        <family val="2"/>
        <charset val="136"/>
      </rPr>
      <t>Order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新細明體"/>
        <family val="2"/>
        <charset val="136"/>
      </rPr>
      <t>Order</t>
    </r>
    <r>
      <rPr>
        <sz val="12"/>
        <color theme="1"/>
        <rFont val="Linux Libertine G"/>
        <family val="2"/>
      </rPr>
      <t>歐德及圖</t>
    </r>
  </si>
  <si>
    <t>中國化學製藥股份有限公司</t>
  </si>
  <si>
    <r>
      <rPr>
        <sz val="12"/>
        <color theme="1"/>
        <rFont val="Linux Libertine G"/>
        <family val="2"/>
      </rPr>
      <t>綠的</t>
    </r>
    <r>
      <rPr>
        <sz val="12"/>
        <color theme="1"/>
        <rFont val="Linux Libertine G"/>
        <family val="2"/>
        <charset val="1"/>
      </rPr>
      <t>GREEN</t>
    </r>
    <r>
      <rPr>
        <sz val="12"/>
        <color theme="1"/>
        <rFont val="Linux Libertine G"/>
        <family val="2"/>
      </rPr>
      <t>、綠的</t>
    </r>
    <r>
      <rPr>
        <sz val="12"/>
        <color theme="1"/>
        <rFont val="Linux Libertine G"/>
        <family val="2"/>
        <charset val="1"/>
      </rPr>
      <t>GREEN</t>
    </r>
    <r>
      <rPr>
        <sz val="12"/>
        <color theme="1"/>
        <rFont val="Linux Libertine G"/>
        <family val="2"/>
      </rPr>
      <t>及圖</t>
    </r>
  </si>
  <si>
    <t>達達全球股份有限公司</t>
  </si>
  <si>
    <t>DADA SUPREME &amp; Design</t>
  </si>
  <si>
    <t>神達電腦股份有限公司</t>
  </si>
  <si>
    <t>Mio</t>
  </si>
  <si>
    <t>萬家香、萬家香及圖</t>
  </si>
  <si>
    <r>
      <rPr>
        <sz val="12"/>
        <color theme="1"/>
        <rFont val="新細明體"/>
        <family val="1"/>
        <charset val="136"/>
      </rPr>
      <t>HiNet</t>
    </r>
    <r>
      <rPr>
        <sz val="12"/>
        <color theme="1"/>
        <rFont val="Linux Libertine G"/>
        <family val="2"/>
      </rPr>
      <t>及圖</t>
    </r>
  </si>
  <si>
    <t>華碩電腦股份有限公司</t>
  </si>
  <si>
    <r>
      <rPr>
        <sz val="12"/>
        <color theme="1"/>
        <rFont val="Linux Libertine G"/>
        <family val="2"/>
      </rPr>
      <t>華碩、華碩</t>
    </r>
    <r>
      <rPr>
        <sz val="12"/>
        <color theme="1"/>
        <rFont val="Linux Libertine G"/>
        <family val="2"/>
        <charset val="1"/>
      </rPr>
      <t>ASUS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Linux Libertine G"/>
        <family val="2"/>
        <charset val="1"/>
      </rPr>
      <t xml:space="preserve">ASUS </t>
    </r>
    <r>
      <rPr>
        <sz val="12"/>
        <color theme="1"/>
        <rFont val="Linux Libertine G"/>
        <family val="2"/>
      </rPr>
      <t>設計字華碩品質堅若磐石</t>
    </r>
  </si>
  <si>
    <t>財團法人台北行天宮</t>
  </si>
  <si>
    <r>
      <rPr>
        <sz val="12"/>
        <rFont val="Linux Libertine G"/>
        <family val="2"/>
      </rPr>
      <t>行天宮及圖、行天宮</t>
    </r>
    <r>
      <rPr>
        <sz val="12"/>
        <rFont val="Linux Libertine G"/>
        <family val="2"/>
        <charset val="1"/>
      </rPr>
      <t>HSING TIAN KONG</t>
    </r>
    <r>
      <rPr>
        <sz val="12"/>
        <rFont val="Linux Libertine G"/>
        <family val="2"/>
      </rPr>
      <t>及圖</t>
    </r>
  </si>
  <si>
    <t>中華郵政</t>
  </si>
  <si>
    <t>中華郵政、中華郵政及圖</t>
  </si>
  <si>
    <r>
      <rPr>
        <sz val="12"/>
        <color theme="1"/>
        <rFont val="新細明體"/>
        <family val="1"/>
        <charset val="136"/>
      </rPr>
      <t>COSMED</t>
    </r>
    <r>
      <rPr>
        <sz val="12"/>
        <color theme="1"/>
        <rFont val="Linux Libertine G"/>
        <family val="2"/>
      </rPr>
      <t xml:space="preserve">、康是美 </t>
    </r>
    <r>
      <rPr>
        <sz val="12"/>
        <color theme="1"/>
        <rFont val="新細明體"/>
        <family val="1"/>
        <charset val="136"/>
      </rPr>
      <t>COSMED</t>
    </r>
    <r>
      <rPr>
        <sz val="12"/>
        <color theme="1"/>
        <rFont val="Linux Libertine G"/>
        <family val="2"/>
      </rPr>
      <t xml:space="preserve">、康是美 </t>
    </r>
    <r>
      <rPr>
        <sz val="12"/>
        <color theme="1"/>
        <rFont val="新細明體"/>
        <family val="1"/>
        <charset val="136"/>
      </rPr>
      <t>COSMED</t>
    </r>
    <r>
      <rPr>
        <sz val="12"/>
        <color theme="1"/>
        <rFont val="Linux Libertine G"/>
        <family val="2"/>
      </rPr>
      <t>及圖</t>
    </r>
  </si>
  <si>
    <t>維他露食品股份有限公司</t>
  </si>
  <si>
    <t>舒跑</t>
  </si>
  <si>
    <t>彰化基督教醫療財團法人</t>
  </si>
  <si>
    <t>彰基</t>
  </si>
  <si>
    <t>五十嵐企業股份有限公司</t>
  </si>
  <si>
    <r>
      <rPr>
        <sz val="12"/>
        <color theme="1"/>
        <rFont val="新細明體"/>
        <family val="1"/>
        <charset val="136"/>
      </rPr>
      <t>50</t>
    </r>
    <r>
      <rPr>
        <sz val="12"/>
        <color theme="1"/>
        <rFont val="Linux Libertine G"/>
        <family val="2"/>
      </rPr>
      <t>嵐、</t>
    </r>
    <r>
      <rPr>
        <sz val="12"/>
        <color theme="1"/>
        <rFont val="新細明體"/>
        <family val="1"/>
        <charset val="136"/>
      </rPr>
      <t>50</t>
    </r>
    <r>
      <rPr>
        <sz val="12"/>
        <color theme="1"/>
        <rFont val="Linux Libertine G"/>
        <family val="2"/>
      </rPr>
      <t>嵐及圖</t>
    </r>
  </si>
  <si>
    <r>
      <rPr>
        <sz val="12"/>
        <color theme="1"/>
        <rFont val="新細明體"/>
        <family val="1"/>
        <charset val="136"/>
      </rPr>
      <t>KYMCO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KYMCO</t>
    </r>
    <r>
      <rPr>
        <sz val="12"/>
        <color theme="1"/>
        <rFont val="Linux Libertine G"/>
        <family val="2"/>
      </rPr>
      <t>及圖（一）、</t>
    </r>
    <r>
      <rPr>
        <sz val="12"/>
        <color theme="1"/>
        <rFont val="新細明體"/>
        <family val="1"/>
        <charset val="136"/>
      </rPr>
      <t>KYMCO</t>
    </r>
    <r>
      <rPr>
        <sz val="12"/>
        <color theme="1"/>
        <rFont val="Linux Libertine G"/>
        <family val="2"/>
      </rPr>
      <t>及圖（二）、光陽</t>
    </r>
    <r>
      <rPr>
        <sz val="12"/>
        <color theme="1"/>
        <rFont val="新細明體"/>
        <family val="1"/>
        <charset val="136"/>
      </rPr>
      <t>KYMCO</t>
    </r>
  </si>
  <si>
    <r>
      <rPr>
        <sz val="12"/>
        <color theme="1"/>
        <rFont val="Linux Libertine G"/>
        <family val="2"/>
      </rPr>
      <t xml:space="preserve">澎澎 </t>
    </r>
    <r>
      <rPr>
        <sz val="12"/>
        <color theme="1"/>
        <rFont val="Linux Libertine G"/>
        <family val="2"/>
        <charset val="1"/>
      </rPr>
      <t>PON PON</t>
    </r>
    <r>
      <rPr>
        <sz val="12"/>
        <color theme="1"/>
        <rFont val="Linux Libertine G"/>
        <family val="2"/>
      </rPr>
      <t xml:space="preserve">（墨色）、澎澎花系 </t>
    </r>
    <r>
      <rPr>
        <sz val="12"/>
        <color theme="1"/>
        <rFont val="Linux Libertine G"/>
        <family val="2"/>
        <charset val="1"/>
      </rPr>
      <t>FRESH PON PON</t>
    </r>
    <r>
      <rPr>
        <sz val="12"/>
        <color theme="1"/>
        <rFont val="Linux Libertine G"/>
        <family val="2"/>
      </rPr>
      <t xml:space="preserve">、澎澎 </t>
    </r>
    <r>
      <rPr>
        <sz val="12"/>
        <color theme="1"/>
        <rFont val="Linux Libertine G"/>
        <family val="2"/>
        <charset val="1"/>
      </rPr>
      <t>PON PON</t>
    </r>
    <r>
      <rPr>
        <sz val="12"/>
        <color theme="1"/>
        <rFont val="Linux Libertine G"/>
        <family val="2"/>
      </rPr>
      <t xml:space="preserve">、澎澎 </t>
    </r>
    <r>
      <rPr>
        <sz val="12"/>
        <color theme="1"/>
        <rFont val="Linux Libertine G"/>
        <family val="2"/>
        <charset val="1"/>
      </rPr>
      <t>PON PON6000</t>
    </r>
    <r>
      <rPr>
        <sz val="12"/>
        <color theme="1"/>
        <rFont val="Linux Libertine G"/>
        <family val="2"/>
      </rPr>
      <t>、澎澎</t>
    </r>
  </si>
  <si>
    <t> 永勝藥品工業股份有限公司</t>
  </si>
  <si>
    <r>
      <rPr>
        <sz val="12"/>
        <color theme="1"/>
        <rFont val="Linux Libertine G"/>
        <family val="2"/>
      </rPr>
      <t>永勝及圖</t>
    </r>
    <r>
      <rPr>
        <sz val="12"/>
        <color theme="1"/>
        <rFont val="Linux Libertine G"/>
        <family val="2"/>
        <charset val="1"/>
      </rPr>
      <t>EVEREST</t>
    </r>
  </si>
  <si>
    <t> 誠品股份有限公司</t>
  </si>
  <si>
    <t>誠品</t>
  </si>
  <si>
    <r>
      <rPr>
        <sz val="12"/>
        <color theme="1"/>
        <rFont val="Linux Libertine G"/>
        <family val="2"/>
      </rPr>
      <t>歌林</t>
    </r>
    <r>
      <rPr>
        <sz val="12"/>
        <color theme="1"/>
        <rFont val="Linux Libertine G"/>
        <family val="2"/>
        <charset val="1"/>
      </rPr>
      <t>KOLIN</t>
    </r>
  </si>
  <si>
    <r>
      <rPr>
        <sz val="12"/>
        <color theme="1"/>
        <rFont val="Linux Libertine G"/>
        <family val="2"/>
      </rPr>
      <t xml:space="preserve">乖乖 </t>
    </r>
    <r>
      <rPr>
        <sz val="12"/>
        <color theme="1"/>
        <rFont val="Linux Libertine G"/>
        <family val="2"/>
        <charset val="1"/>
      </rPr>
      <t>KUAI KUAI</t>
    </r>
    <r>
      <rPr>
        <sz val="12"/>
        <color theme="1"/>
        <rFont val="Linux Libertine G"/>
        <family val="2"/>
      </rPr>
      <t xml:space="preserve">及圖、帥哥圖、乖乖圖案 </t>
    </r>
    <r>
      <rPr>
        <sz val="12"/>
        <color theme="1"/>
        <rFont val="Linux Libertine G"/>
        <family val="2"/>
        <charset val="1"/>
      </rPr>
      <t>(</t>
    </r>
    <r>
      <rPr>
        <sz val="12"/>
        <color theme="1"/>
        <rFont val="Linux Libertine G"/>
        <family val="2"/>
      </rPr>
      <t>墨色</t>
    </r>
    <r>
      <rPr>
        <sz val="12"/>
        <color theme="1"/>
        <rFont val="Linux Libertine G"/>
        <family val="2"/>
        <charset val="1"/>
      </rPr>
      <t>)</t>
    </r>
    <r>
      <rPr>
        <sz val="12"/>
        <color theme="1"/>
        <rFont val="Linux Libertine G"/>
        <family val="2"/>
      </rPr>
      <t xml:space="preserve">、乖乖 </t>
    </r>
    <r>
      <rPr>
        <sz val="12"/>
        <color theme="1"/>
        <rFont val="Linux Libertine G"/>
        <family val="2"/>
        <charset val="1"/>
      </rPr>
      <t>Kuai Kuai</t>
    </r>
    <r>
      <rPr>
        <sz val="12"/>
        <color theme="1"/>
        <rFont val="Linux Libertine G"/>
        <family val="2"/>
      </rPr>
      <t>、乖乖及圖、</t>
    </r>
    <r>
      <rPr>
        <sz val="12"/>
        <color theme="1"/>
        <rFont val="Linux Libertine G"/>
        <family val="2"/>
        <charset val="1"/>
      </rPr>
      <t>Kuai Kuai</t>
    </r>
    <r>
      <rPr>
        <sz val="12"/>
        <color theme="1"/>
        <rFont val="Linux Libertine G"/>
        <family val="2"/>
      </rPr>
      <t xml:space="preserve">及圖、乖乖及圖 </t>
    </r>
    <r>
      <rPr>
        <sz val="12"/>
        <color theme="1"/>
        <rFont val="Linux Libertine G"/>
        <family val="2"/>
        <charset val="1"/>
      </rPr>
      <t>KUAI KUAI(</t>
    </r>
    <r>
      <rPr>
        <sz val="12"/>
        <color theme="1"/>
        <rFont val="Linux Libertine G"/>
        <family val="2"/>
      </rPr>
      <t>墨色</t>
    </r>
    <r>
      <rPr>
        <sz val="12"/>
        <color theme="1"/>
        <rFont val="Linux Libertine G"/>
        <family val="2"/>
        <charset val="1"/>
      </rPr>
      <t>)</t>
    </r>
    <r>
      <rPr>
        <sz val="12"/>
        <color theme="1"/>
        <rFont val="Linux Libertine G"/>
        <family val="2"/>
      </rPr>
      <t>、乖乖、乖乖圖樣、女乖乖圖樣、卡通人物設計圖、乖ㄍㄨㄞ乖ㄍㄨㄞ</t>
    </r>
    <r>
      <rPr>
        <sz val="12"/>
        <color theme="1"/>
        <rFont val="Linux Libertine G"/>
        <family val="2"/>
        <charset val="1"/>
      </rPr>
      <t>Kuai Kuai</t>
    </r>
  </si>
  <si>
    <r>
      <rPr>
        <sz val="12"/>
        <color theme="1"/>
        <rFont val="新細明體"/>
        <family val="2"/>
        <charset val="136"/>
      </rPr>
      <t>TSPO</t>
    </r>
    <r>
      <rPr>
        <sz val="12"/>
        <color theme="1"/>
        <rFont val="Linux Libertine G"/>
        <family val="2"/>
      </rPr>
      <t>、台北愛樂室內及管弦樂團</t>
    </r>
    <r>
      <rPr>
        <sz val="12"/>
        <color theme="1"/>
        <rFont val="新細明體"/>
        <family val="2"/>
        <charset val="136"/>
      </rPr>
      <t>Taipei Sinfonietta &amp; Philharmonic Orchestra</t>
    </r>
    <r>
      <rPr>
        <sz val="12"/>
        <color theme="1"/>
        <rFont val="Linux Libertine G"/>
        <family val="2"/>
      </rPr>
      <t>及圖</t>
    </r>
  </si>
  <si>
    <t>中天電視股份有限公司</t>
  </si>
  <si>
    <r>
      <rPr>
        <sz val="12"/>
        <color theme="1"/>
        <rFont val="Linux Libertine G"/>
        <family val="2"/>
      </rPr>
      <t>中天、中天新聞、</t>
    </r>
    <r>
      <rPr>
        <sz val="12"/>
        <color theme="1"/>
        <rFont val="Linux Libertine G"/>
        <family val="2"/>
        <charset val="1"/>
      </rPr>
      <t xml:space="preserve">NEWS </t>
    </r>
    <r>
      <rPr>
        <sz val="12"/>
        <color theme="1"/>
        <rFont val="Linux Libertine G"/>
        <family val="2"/>
      </rPr>
      <t>（圖）、</t>
    </r>
    <r>
      <rPr>
        <sz val="12"/>
        <color theme="1"/>
        <rFont val="Linux Libertine G"/>
        <family val="2"/>
        <charset val="1"/>
      </rPr>
      <t>ctiNEWS</t>
    </r>
    <r>
      <rPr>
        <sz val="12"/>
        <color theme="1"/>
        <rFont val="Linux Libertine G"/>
        <family val="2"/>
      </rPr>
      <t>（圖）</t>
    </r>
  </si>
  <si>
    <t>合肥三隻羊網絡科技有限公司</t>
  </si>
  <si>
    <r>
      <rPr>
        <sz val="12"/>
        <color theme="1"/>
        <rFont val="Linux Libertine G"/>
        <family val="2"/>
      </rPr>
      <t xml:space="preserve">三隻羊網絡 </t>
    </r>
    <r>
      <rPr>
        <sz val="12"/>
        <color theme="1"/>
        <rFont val="Linux Libertine G"/>
        <family val="2"/>
        <charset val="1"/>
      </rPr>
      <t>(</t>
    </r>
    <r>
      <rPr>
        <sz val="12"/>
        <color theme="1"/>
        <rFont val="Linux Libertine G"/>
        <family val="2"/>
      </rPr>
      <t>簡體字</t>
    </r>
    <r>
      <rPr>
        <sz val="12"/>
        <color theme="1"/>
        <rFont val="Linux Libertine G"/>
        <family val="2"/>
        <charset val="1"/>
      </rPr>
      <t>) THREE SHEEP NETWORK</t>
    </r>
    <r>
      <rPr>
        <sz val="12"/>
        <color theme="1"/>
        <rFont val="Linux Libertine G"/>
        <family val="2"/>
      </rPr>
      <t>及設計圖</t>
    </r>
  </si>
  <si>
    <t>香港商冠軍運動服飾香港有限公司</t>
  </si>
  <si>
    <t>Champion Logo</t>
  </si>
  <si>
    <t>雅勝（香港）有限公司</t>
  </si>
  <si>
    <r>
      <rPr>
        <sz val="12"/>
        <color theme="1"/>
        <rFont val="新細明體"/>
        <family val="2"/>
        <charset val="136"/>
      </rPr>
      <t>Five-Strike Logo and UNDEFEATED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UNDEFEATED</t>
    </r>
  </si>
  <si>
    <t>香港件數</t>
  </si>
  <si>
    <t>香港所有人數</t>
  </si>
  <si>
    <t>新加坡商特威茶有限公司</t>
  </si>
  <si>
    <r>
      <rPr>
        <sz val="12"/>
        <color theme="1"/>
        <rFont val="新細明體"/>
        <family val="2"/>
        <charset val="136"/>
      </rPr>
      <t>TWG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TWG</t>
    </r>
    <r>
      <rPr>
        <sz val="12"/>
        <color theme="1"/>
        <rFont val="Linux Libertine G"/>
        <family val="2"/>
      </rPr>
      <t>及圖</t>
    </r>
  </si>
  <si>
    <t>新加坡商羅德蓋特商業私人有限公司</t>
  </si>
  <si>
    <t>SHEIN</t>
  </si>
  <si>
    <t>日商吉布里工坊股份有限公司</t>
  </si>
  <si>
    <r>
      <rPr>
        <sz val="12"/>
        <color theme="1"/>
        <rFont val="新細明體"/>
        <family val="2"/>
        <charset val="136"/>
      </rPr>
      <t>TOTORO &amp; DEVICE</t>
    </r>
    <r>
      <rPr>
        <sz val="12"/>
        <color theme="1"/>
        <rFont val="Linux Libertine G"/>
        <family val="2"/>
      </rPr>
      <t xml:space="preserve">、龍貓 </t>
    </r>
    <r>
      <rPr>
        <sz val="12"/>
        <color theme="1"/>
        <rFont val="新細明體"/>
        <family val="2"/>
        <charset val="136"/>
      </rPr>
      <t>&amp; TOTORO Device</t>
    </r>
  </si>
  <si>
    <t>日商ＵＣＣ控股有限公司</t>
  </si>
  <si>
    <t>UCC</t>
  </si>
  <si>
    <t>日商索尼集團公司</t>
  </si>
  <si>
    <t>SONY</t>
  </si>
  <si>
    <r>
      <rPr>
        <sz val="12"/>
        <color theme="1"/>
        <rFont val="Linux Libertine G"/>
        <family val="2"/>
      </rPr>
      <t xml:space="preserve">名偵探柯南、名偵探柯南 </t>
    </r>
    <r>
      <rPr>
        <sz val="12"/>
        <color theme="1"/>
        <rFont val="Linux Libertine G"/>
        <family val="2"/>
        <charset val="1"/>
      </rPr>
      <t>DETECTIVE CONAN</t>
    </r>
    <r>
      <rPr>
        <sz val="12"/>
        <color theme="1"/>
        <rFont val="Linux Libertine G"/>
        <family val="2"/>
      </rPr>
      <t xml:space="preserve">名偵探コナン及圖、ドラえもん </t>
    </r>
    <r>
      <rPr>
        <sz val="12"/>
        <color theme="1"/>
        <rFont val="Linux Libertine G"/>
        <family val="2"/>
        <charset val="1"/>
      </rPr>
      <t>DORAEMON</t>
    </r>
    <r>
      <rPr>
        <sz val="12"/>
        <color theme="1"/>
        <rFont val="Linux Libertine G"/>
        <family val="2"/>
      </rPr>
      <t>小叮噹及圖、小叮噹及圖</t>
    </r>
    <r>
      <rPr>
        <sz val="12"/>
        <color theme="1"/>
        <rFont val="Linux Libertine G"/>
        <family val="2"/>
        <charset val="1"/>
      </rPr>
      <t>DORAEMON</t>
    </r>
    <r>
      <rPr>
        <sz val="12"/>
        <color theme="1"/>
        <rFont val="Linux Libertine G"/>
        <family val="2"/>
      </rPr>
      <t>ドラえもん、哆拉</t>
    </r>
    <r>
      <rPr>
        <sz val="12"/>
        <color theme="1"/>
        <rFont val="Linux Libertine G"/>
        <family val="2"/>
        <charset val="1"/>
      </rPr>
      <t>A</t>
    </r>
    <r>
      <rPr>
        <sz val="12"/>
        <color theme="1"/>
        <rFont val="Linux Libertine G"/>
        <family val="2"/>
      </rPr>
      <t>夢、</t>
    </r>
  </si>
  <si>
    <t>日商養樂多本社股份有限公司</t>
  </si>
  <si>
    <r>
      <rPr>
        <sz val="12"/>
        <color theme="1"/>
        <rFont val="Linux Libertine G"/>
        <family val="2"/>
      </rPr>
      <t>養樂多、</t>
    </r>
    <r>
      <rPr>
        <sz val="12"/>
        <color theme="1"/>
        <rFont val="Linux Libertine G"/>
        <family val="2"/>
        <charset val="1"/>
      </rPr>
      <t>Yakult</t>
    </r>
  </si>
  <si>
    <t>日商美津濃股份有限公司</t>
  </si>
  <si>
    <r>
      <rPr>
        <sz val="12"/>
        <color theme="1"/>
        <rFont val="新細明體"/>
        <family val="2"/>
        <charset val="136"/>
      </rPr>
      <t>MIZUNO (</t>
    </r>
    <r>
      <rPr>
        <sz val="12"/>
        <color theme="1"/>
        <rFont val="Linux Libertine G"/>
        <family val="2"/>
      </rPr>
      <t>墨色</t>
    </r>
    <r>
      <rPr>
        <sz val="12"/>
        <color theme="1"/>
        <rFont val="新細明體"/>
        <family val="2"/>
        <charset val="136"/>
      </rPr>
      <t>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MIZUNO</t>
    </r>
    <r>
      <rPr>
        <sz val="12"/>
        <color theme="1"/>
        <rFont val="Linux Libertine G"/>
        <family val="2"/>
      </rPr>
      <t>圖、</t>
    </r>
    <r>
      <rPr>
        <sz val="12"/>
        <color theme="1"/>
        <rFont val="新細明體"/>
        <family val="2"/>
        <charset val="136"/>
      </rPr>
      <t xml:space="preserve">MIZUNO </t>
    </r>
    <r>
      <rPr>
        <sz val="12"/>
        <color theme="1"/>
        <rFont val="Linux Libertine G"/>
        <family val="2"/>
      </rPr>
      <t>美津濃及Ｍ圖</t>
    </r>
  </si>
  <si>
    <r>
      <rPr>
        <sz val="12"/>
        <color rgb="FF363636"/>
        <rFont val="Linux Libertine G"/>
        <family val="2"/>
      </rPr>
      <t xml:space="preserve">蠟筆小新、蠟筆小新 </t>
    </r>
    <r>
      <rPr>
        <sz val="12"/>
        <color rgb="FF363636"/>
        <rFont val="Linux Libertine G"/>
        <family val="2"/>
        <charset val="1"/>
      </rPr>
      <t>CRAYON SHINCHAN</t>
    </r>
    <r>
      <rPr>
        <sz val="12"/>
        <color rgb="FF363636"/>
        <rFont val="Linux Libertine G"/>
        <family val="2"/>
      </rPr>
      <t>及圖、</t>
    </r>
    <r>
      <rPr>
        <sz val="12"/>
        <color rgb="FF363636"/>
        <rFont val="Linux Libertine G"/>
        <family val="2"/>
        <charset val="1"/>
      </rPr>
      <t>SHIN CHAN</t>
    </r>
    <r>
      <rPr>
        <sz val="12"/>
        <color rgb="FF363636"/>
        <rFont val="Linux Libertine G"/>
        <family val="2"/>
      </rPr>
      <t>クレヨンしんちゃん及圖、蠟筆小新及圖、</t>
    </r>
  </si>
  <si>
    <r>
      <rPr>
        <sz val="12"/>
        <color theme="1"/>
        <rFont val="新細明體"/>
        <family val="2"/>
        <charset val="136"/>
      </rPr>
      <t>POKEMON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Pokemon(color logo)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PIKACHUA &amp;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PIKACHU(color logo)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Poke Ball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PIKACHU</t>
    </r>
    <r>
      <rPr>
        <sz val="12"/>
        <color theme="1"/>
        <rFont val="Linux Libertine G"/>
        <family val="2"/>
      </rPr>
      <t xml:space="preserve">、ピカチュウ </t>
    </r>
    <r>
      <rPr>
        <sz val="12"/>
        <color theme="1"/>
        <rFont val="新細明體"/>
        <family val="2"/>
        <charset val="136"/>
      </rPr>
      <t>PIKACHU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PoKeMoN GO (color logo)</t>
    </r>
    <r>
      <rPr>
        <sz val="12"/>
        <color theme="1"/>
        <rFont val="Linux Libertine G"/>
        <family val="2"/>
      </rPr>
      <t>、怪物球圖（一）、怪物球圖（二）、</t>
    </r>
    <r>
      <rPr>
        <sz val="12"/>
        <color theme="1"/>
        <rFont val="新細明體"/>
        <family val="2"/>
        <charset val="136"/>
      </rPr>
      <t>NINTENDO SWITCH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 xml:space="preserve">Nintendo </t>
    </r>
    <r>
      <rPr>
        <sz val="12"/>
        <color theme="1"/>
        <rFont val="Linux Libertine G"/>
        <family val="2"/>
      </rPr>
      <t>設計圖、</t>
    </r>
    <r>
      <rPr>
        <sz val="12"/>
        <color theme="1"/>
        <rFont val="新細明體"/>
        <family val="2"/>
        <charset val="136"/>
      </rPr>
      <t>Device (NINTENDO SWITCH)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Device + NINTENDO/SWITCH (logo)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NINTENDO/SWITCH (logo)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Device/NINTENDO/SWITCH (logo)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Mario Design (standing)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SUPER MARIO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 logo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SUPER MARIO (color logo)</t>
    </r>
    <r>
      <rPr>
        <sz val="12"/>
        <color theme="1"/>
        <rFont val="Linux Libertine G"/>
        <family val="2"/>
      </rPr>
      <t>、紅蘑菇圖</t>
    </r>
  </si>
  <si>
    <r>
      <rPr>
        <sz val="12"/>
        <rFont val="新細明體"/>
        <family val="1"/>
        <charset val="136"/>
      </rPr>
      <t>YONEX</t>
    </r>
    <r>
      <rPr>
        <sz val="12"/>
        <rFont val="Linux Libertine G"/>
        <family val="2"/>
      </rPr>
      <t>、</t>
    </r>
    <r>
      <rPr>
        <sz val="12"/>
        <rFont val="新細明體"/>
        <family val="1"/>
        <charset val="136"/>
      </rPr>
      <t>YONEX (</t>
    </r>
    <r>
      <rPr>
        <sz val="12"/>
        <rFont val="Linux Libertine G"/>
        <family val="2"/>
      </rPr>
      <t>墨色</t>
    </r>
    <r>
      <rPr>
        <sz val="12"/>
        <rFont val="新細明體"/>
        <family val="1"/>
        <charset val="136"/>
      </rPr>
      <t>)</t>
    </r>
    <r>
      <rPr>
        <sz val="12"/>
        <rFont val="Linux Libertine G"/>
        <family val="2"/>
      </rPr>
      <t xml:space="preserve">、優乃克 </t>
    </r>
    <r>
      <rPr>
        <sz val="12"/>
        <rFont val="新細明體"/>
        <family val="1"/>
        <charset val="136"/>
      </rPr>
      <t>(</t>
    </r>
    <r>
      <rPr>
        <sz val="12"/>
        <rFont val="Linux Libertine G"/>
        <family val="2"/>
      </rPr>
      <t>墨色</t>
    </r>
    <r>
      <rPr>
        <sz val="12"/>
        <rFont val="新細明體"/>
        <family val="1"/>
        <charset val="136"/>
      </rPr>
      <t>)</t>
    </r>
    <r>
      <rPr>
        <sz val="12"/>
        <rFont val="Linux Libertine G"/>
        <family val="2"/>
      </rPr>
      <t xml:space="preserve">、新 </t>
    </r>
    <r>
      <rPr>
        <sz val="12"/>
        <rFont val="新細明體"/>
        <family val="1"/>
        <charset val="136"/>
      </rPr>
      <t>yy logo</t>
    </r>
  </si>
  <si>
    <r>
      <rPr>
        <sz val="12"/>
        <color theme="1"/>
        <rFont val="新細明體"/>
        <family val="2"/>
        <charset val="136"/>
      </rPr>
      <t>HELLO KITTY</t>
    </r>
    <r>
      <rPr>
        <sz val="12"/>
        <color theme="1"/>
        <rFont val="Linux Libertine G"/>
        <family val="2"/>
      </rPr>
      <t xml:space="preserve">及圖、ポムポムプリン </t>
    </r>
    <r>
      <rPr>
        <sz val="12"/>
        <color theme="1"/>
        <rFont val="新細明體"/>
        <family val="2"/>
        <charset val="136"/>
      </rPr>
      <t>POMPOMPURIN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babycinnamon (Device)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MY MELODY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Little Twin Stars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新細明體"/>
        <family val="2"/>
        <charset val="136"/>
      </rPr>
      <t>gudetama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KUROMI &amp;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BAD BADTZ-MARU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新細明體"/>
        <family val="2"/>
        <charset val="136"/>
      </rPr>
      <t>KEROKEROKEROPPI &amp; Device</t>
    </r>
  </si>
  <si>
    <t>日商ＬＹ股份有限公司</t>
  </si>
  <si>
    <r>
      <rPr>
        <sz val="12"/>
        <color theme="1"/>
        <rFont val="Linux Libertine G"/>
        <family val="2"/>
      </rPr>
      <t xml:space="preserve">圖形 </t>
    </r>
    <r>
      <rPr>
        <sz val="12"/>
        <color theme="1"/>
        <rFont val="Linux Libertine G"/>
        <family val="2"/>
        <charset val="1"/>
      </rPr>
      <t>(</t>
    </r>
    <r>
      <rPr>
        <sz val="12"/>
        <color theme="1"/>
        <rFont val="Linux Libertine G"/>
        <family val="2"/>
      </rPr>
      <t>熊大</t>
    </r>
    <r>
      <rPr>
        <sz val="12"/>
        <color theme="1"/>
        <rFont val="Linux Libertine G"/>
        <family val="2"/>
        <charset val="1"/>
      </rPr>
      <t>)</t>
    </r>
    <r>
      <rPr>
        <sz val="12"/>
        <color theme="1"/>
        <rFont val="Linux Libertine G"/>
        <family val="2"/>
      </rPr>
      <t xml:space="preserve">、圖形 </t>
    </r>
    <r>
      <rPr>
        <sz val="12"/>
        <color theme="1"/>
        <rFont val="Linux Libertine G"/>
        <family val="2"/>
        <charset val="1"/>
      </rPr>
      <t>(</t>
    </r>
    <r>
      <rPr>
        <sz val="12"/>
        <color theme="1"/>
        <rFont val="Linux Libertine G"/>
        <family val="2"/>
      </rPr>
      <t>兔兔</t>
    </r>
    <r>
      <rPr>
        <sz val="12"/>
        <color theme="1"/>
        <rFont val="Linux Libertine G"/>
        <family val="2"/>
        <charset val="1"/>
      </rPr>
      <t>)</t>
    </r>
    <r>
      <rPr>
        <sz val="12"/>
        <color theme="1"/>
        <rFont val="Linux Libertine G"/>
        <family val="2"/>
      </rPr>
      <t xml:space="preserve">、圖形 </t>
    </r>
    <r>
      <rPr>
        <sz val="12"/>
        <color theme="1"/>
        <rFont val="Linux Libertine G"/>
        <family val="2"/>
        <charset val="1"/>
      </rPr>
      <t>(</t>
    </r>
    <r>
      <rPr>
        <sz val="12"/>
        <color theme="1"/>
        <rFont val="Linux Libertine G"/>
        <family val="2"/>
      </rPr>
      <t>莎莉</t>
    </r>
    <r>
      <rPr>
        <sz val="12"/>
        <color theme="1"/>
        <rFont val="Linux Libertine G"/>
        <family val="2"/>
        <charset val="1"/>
      </rPr>
      <t>)</t>
    </r>
  </si>
  <si>
    <t>日商森克斯股份有限公司</t>
  </si>
  <si>
    <r>
      <rPr>
        <sz val="12"/>
        <color theme="1"/>
        <rFont val="新細明體"/>
        <family val="2"/>
        <charset val="136"/>
      </rPr>
      <t>Sumikkogurashi &amp;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Sentimental Circus &amp;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Rilakkuma &amp; Device</t>
    </r>
    <r>
      <rPr>
        <sz val="12"/>
        <color theme="1"/>
        <rFont val="Linux Libertine G"/>
        <family val="2"/>
      </rPr>
      <t>、拉拉熊及圖</t>
    </r>
  </si>
  <si>
    <t>日商諾惠爾股份有限公司</t>
  </si>
  <si>
    <r>
      <rPr>
        <sz val="12"/>
        <color theme="1"/>
        <rFont val="Linux Libertine G"/>
        <family val="2"/>
      </rPr>
      <t xml:space="preserve">設計圖 </t>
    </r>
    <r>
      <rPr>
        <sz val="12"/>
        <color theme="1"/>
        <rFont val="Linux Libertine G"/>
        <family val="2"/>
        <charset val="1"/>
      </rPr>
      <t>(</t>
    </r>
    <r>
      <rPr>
        <sz val="12"/>
        <color theme="1"/>
        <rFont val="Linux Libertine G"/>
        <family val="2"/>
      </rPr>
      <t>彩色</t>
    </r>
    <r>
      <rPr>
        <sz val="12"/>
        <color theme="1"/>
        <rFont val="Linux Libertine G"/>
        <family val="2"/>
        <charset val="1"/>
      </rPr>
      <t>)</t>
    </r>
  </si>
  <si>
    <t>日商日本動畫股份有限公司</t>
  </si>
  <si>
    <t>櫻桃小丸子圖形</t>
  </si>
  <si>
    <t>韓商艾布魯股份有限公司</t>
  </si>
  <si>
    <r>
      <rPr>
        <sz val="12"/>
        <color theme="1"/>
        <rFont val="新細明體"/>
        <family val="2"/>
        <charset val="136"/>
      </rPr>
      <t>curble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Curble TAIWAN</t>
    </r>
  </si>
  <si>
    <t>韓商三星電子股份有限公司</t>
  </si>
  <si>
    <r>
      <rPr>
        <sz val="12"/>
        <color theme="1"/>
        <rFont val="新細明體"/>
        <family val="2"/>
        <charset val="136"/>
      </rPr>
      <t>SAMSUNG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SAMSUNG (</t>
    </r>
    <r>
      <rPr>
        <sz val="12"/>
        <color theme="1"/>
        <rFont val="Linux Libertine G"/>
        <family val="2"/>
      </rPr>
      <t>墨色</t>
    </r>
    <r>
      <rPr>
        <sz val="12"/>
        <color theme="1"/>
        <rFont val="新細明體"/>
        <family val="2"/>
        <charset val="136"/>
      </rPr>
      <t>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SAMSUNG &amp; Device</t>
    </r>
  </si>
  <si>
    <t>法商畢佛爾艾弗公司</t>
  </si>
  <si>
    <t>agnes b.</t>
  </si>
  <si>
    <r>
      <rPr>
        <sz val="12"/>
        <color theme="1"/>
        <rFont val="新細明體"/>
        <family val="2"/>
        <charset val="136"/>
      </rPr>
      <t>DIOR</t>
    </r>
    <r>
      <rPr>
        <sz val="12"/>
        <color theme="1"/>
        <rFont val="Linux Libertine G"/>
        <family val="2"/>
      </rPr>
      <t>、迪奧、</t>
    </r>
    <r>
      <rPr>
        <sz val="12"/>
        <color theme="1"/>
        <rFont val="新細明體"/>
        <family val="2"/>
        <charset val="136"/>
      </rPr>
      <t>j'adore</t>
    </r>
  </si>
  <si>
    <r>
      <rPr>
        <sz val="12"/>
        <color theme="1"/>
        <rFont val="新細明體"/>
        <family val="2"/>
        <charset val="136"/>
      </rPr>
      <t>CHRISTIAN DIOR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DIOR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CD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DIOR (device)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Multi Dior logo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LOGO DIOR (</t>
    </r>
    <r>
      <rPr>
        <sz val="12"/>
        <color theme="1"/>
        <rFont val="Linux Libertine G"/>
        <family val="2"/>
      </rPr>
      <t>墨色</t>
    </r>
    <r>
      <rPr>
        <sz val="12"/>
        <color theme="1"/>
        <rFont val="新細明體"/>
        <family val="2"/>
        <charset val="136"/>
      </rPr>
      <t>)</t>
    </r>
  </si>
  <si>
    <r>
      <rPr>
        <sz val="12"/>
        <color theme="1"/>
        <rFont val="新細明體"/>
        <family val="2"/>
        <charset val="136"/>
      </rPr>
      <t>LV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LV LOGO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LV logo (figurative)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LV Circle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Monogram Canvas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DECOR FLORAL (fig.)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LOUIS VUITTON (word mark)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LOUIS VUITTON (</t>
    </r>
    <r>
      <rPr>
        <sz val="12"/>
        <color theme="1"/>
        <rFont val="Linux Libertine G"/>
        <family val="2"/>
      </rPr>
      <t>墨色</t>
    </r>
    <r>
      <rPr>
        <sz val="12"/>
        <color theme="1"/>
        <rFont val="新細明體"/>
        <family val="2"/>
        <charset val="136"/>
      </rPr>
      <t>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FLEUR (figurative)(annexed)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FLEUR (Logo of Flower)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FLEUR dans un cercle (Logo of FLOWER in a circle)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FLEUR dans un cercle(figurative)(annexed)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FLEUR dans un losange (fig.)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FLEUR dans un losange (Logo of FLOWER in a diamond)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LOUIS VUITTON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LOUIS VUITTON and device (Damier Graphite)</t>
    </r>
  </si>
  <si>
    <r>
      <rPr>
        <sz val="12"/>
        <color theme="1"/>
        <rFont val="新細明體"/>
        <family val="2"/>
        <charset val="136"/>
      </rPr>
      <t>BIRKIN</t>
    </r>
    <r>
      <rPr>
        <sz val="12"/>
        <color theme="1"/>
        <rFont val="Linux Libertine G"/>
        <family val="2"/>
      </rPr>
      <t>、愛馬仕、</t>
    </r>
    <r>
      <rPr>
        <sz val="12"/>
        <color theme="1"/>
        <rFont val="新細明體"/>
        <family val="2"/>
        <charset val="136"/>
      </rPr>
      <t>HERMES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HERMES AND CARRIAGE DEVICE</t>
    </r>
    <r>
      <rPr>
        <sz val="12"/>
        <color theme="1"/>
        <rFont val="Linux Libertine G"/>
        <family val="2"/>
      </rPr>
      <t xml:space="preserve">、赫梅氏 </t>
    </r>
    <r>
      <rPr>
        <sz val="12"/>
        <color theme="1"/>
        <rFont val="新細明體"/>
        <family val="2"/>
        <charset val="136"/>
      </rPr>
      <t>HERMES AND CARRIAGE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H PERFORE FACON EVELYNE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design H encercle simple</t>
    </r>
  </si>
  <si>
    <t>法商家樂福公司</t>
  </si>
  <si>
    <r>
      <rPr>
        <sz val="12"/>
        <color theme="1"/>
        <rFont val="新細明體"/>
        <family val="2"/>
        <charset val="136"/>
      </rPr>
      <t>Carrefour &amp; Logo</t>
    </r>
    <r>
      <rPr>
        <sz val="12"/>
        <color theme="1"/>
        <rFont val="Linux Libertine G"/>
        <family val="2"/>
      </rPr>
      <t>、家樂福、</t>
    </r>
    <r>
      <rPr>
        <sz val="12"/>
        <color theme="1"/>
        <rFont val="新細明體"/>
        <family val="2"/>
        <charset val="136"/>
      </rPr>
      <t xml:space="preserve">Carrefour </t>
    </r>
    <r>
      <rPr>
        <sz val="12"/>
        <color theme="1"/>
        <rFont val="Linux Libertine G"/>
        <family val="2"/>
      </rPr>
      <t>家樂福便利購設計圖</t>
    </r>
  </si>
  <si>
    <t>軒尼詩</t>
  </si>
  <si>
    <t>法商紀梵希股份有限公司</t>
  </si>
  <si>
    <r>
      <rPr>
        <sz val="12"/>
        <color theme="1"/>
        <rFont val="新細明體"/>
        <family val="2"/>
        <charset val="136"/>
      </rPr>
      <t>GIVENCHY</t>
    </r>
    <r>
      <rPr>
        <sz val="12"/>
        <color theme="1"/>
        <rFont val="Linux Libertine G"/>
        <family val="2"/>
      </rPr>
      <t>、紀梵希</t>
    </r>
    <r>
      <rPr>
        <sz val="12"/>
        <color theme="1"/>
        <rFont val="新細明體"/>
        <family val="2"/>
        <charset val="136"/>
      </rPr>
      <t>(GIVENCHY in Chinese characters)</t>
    </r>
  </si>
  <si>
    <t>法商伊芙聖羅蘭公司</t>
  </si>
  <si>
    <r>
      <rPr>
        <sz val="12"/>
        <color theme="1"/>
        <rFont val="新細明體"/>
        <family val="2"/>
        <charset val="136"/>
      </rPr>
      <t>YSL(LABEL)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YVES SAINT LAURENT (LABEL)</t>
    </r>
  </si>
  <si>
    <t>法商肯諾股份有限公司</t>
  </si>
  <si>
    <t>DEVICE TIGER HEAD+KENZO</t>
  </si>
  <si>
    <r>
      <rPr>
        <sz val="12"/>
        <color theme="1"/>
        <rFont val="新細明體"/>
        <family val="2"/>
        <charset val="136"/>
      </rPr>
      <t>BALENCIAGA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 xml:space="preserve">BB </t>
    </r>
    <r>
      <rPr>
        <sz val="12"/>
        <color theme="1"/>
        <rFont val="Linux Libertine G"/>
        <family val="2"/>
      </rPr>
      <t>設計圖</t>
    </r>
  </si>
  <si>
    <t>法商拉克絲蒂股份有限公司</t>
  </si>
  <si>
    <r>
      <rPr>
        <sz val="12"/>
        <color theme="1"/>
        <rFont val="新細明體"/>
        <family val="2"/>
        <charset val="136"/>
      </rPr>
      <t>LACOSTE</t>
    </r>
    <r>
      <rPr>
        <sz val="12"/>
        <color theme="1"/>
        <rFont val="Linux Libertine G"/>
        <family val="2"/>
      </rPr>
      <t>、鱷魚圖</t>
    </r>
  </si>
  <si>
    <t>法商賽玲有限公司</t>
  </si>
  <si>
    <t>CELINE and logo Triomphe</t>
  </si>
  <si>
    <t>NIVEA</t>
  </si>
  <si>
    <t>德商雨果伯斯公司</t>
  </si>
  <si>
    <r>
      <rPr>
        <sz val="12"/>
        <color theme="1"/>
        <rFont val="新細明體"/>
        <family val="2"/>
        <charset val="136"/>
      </rPr>
      <t>BOSS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HUGO BOSS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BOSS HUGO BOSS</t>
    </r>
  </si>
  <si>
    <t>德商施華格汽車零組件有限公司</t>
  </si>
  <si>
    <t>SWAG</t>
  </si>
  <si>
    <r>
      <rPr>
        <sz val="12"/>
        <color theme="1"/>
        <rFont val="新細明體"/>
        <family val="2"/>
        <charset val="136"/>
      </rPr>
      <t>MINI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MINI</t>
    </r>
    <r>
      <rPr>
        <sz val="12"/>
        <color theme="1"/>
        <rFont val="Linux Libertine G"/>
        <family val="2"/>
      </rPr>
      <t>及圖</t>
    </r>
  </si>
  <si>
    <t>德商福斯汽車股份有限公司</t>
  </si>
  <si>
    <r>
      <rPr>
        <sz val="12"/>
        <color theme="1"/>
        <rFont val="新細明體"/>
        <family val="2"/>
        <charset val="136"/>
      </rPr>
      <t>VW in circle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VW Logo</t>
    </r>
  </si>
  <si>
    <t>德商施泰伯有限兩合公司</t>
  </si>
  <si>
    <t>swan in a circle device</t>
  </si>
  <si>
    <t>德商保時捷股份有限公司</t>
  </si>
  <si>
    <r>
      <rPr>
        <sz val="12"/>
        <color theme="1"/>
        <rFont val="新細明體"/>
        <family val="2"/>
        <charset val="136"/>
      </rPr>
      <t>PORSCHE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PORSCHE</t>
    </r>
    <r>
      <rPr>
        <sz val="12"/>
        <color theme="1"/>
        <rFont val="Linux Libertine G"/>
        <family val="2"/>
      </rPr>
      <t>及圖</t>
    </r>
  </si>
  <si>
    <t>賓士</t>
  </si>
  <si>
    <r>
      <rPr>
        <sz val="12"/>
        <color theme="1"/>
        <rFont val="新細明體"/>
        <family val="2"/>
        <charset val="136"/>
      </rPr>
      <t>adidas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ADIDAS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Trefoil Version 5 (device mark)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adidas Version 3 (stylized word mark)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adidas &amp; 3-stripe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ADIDAS (</t>
    </r>
    <r>
      <rPr>
        <sz val="12"/>
        <color theme="1"/>
        <rFont val="Linux Libertine G"/>
        <family val="2"/>
      </rPr>
      <t>亞得脫士文字</t>
    </r>
    <r>
      <rPr>
        <sz val="12"/>
        <color theme="1"/>
        <rFont val="新細明體"/>
        <family val="2"/>
        <charset val="136"/>
      </rPr>
      <t>)</t>
    </r>
  </si>
  <si>
    <r>
      <rPr>
        <sz val="12"/>
        <color theme="1"/>
        <rFont val="新細明體"/>
        <family val="2"/>
        <charset val="136"/>
      </rPr>
      <t>PUMA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jumping puma</t>
    </r>
  </si>
  <si>
    <r>
      <rPr>
        <sz val="12"/>
        <color theme="1"/>
        <rFont val="新細明體"/>
        <family val="2"/>
        <charset val="136"/>
      </rPr>
      <t>IWC (</t>
    </r>
    <r>
      <rPr>
        <sz val="12"/>
        <color theme="1"/>
        <rFont val="Linux Libertine G"/>
        <family val="2"/>
      </rPr>
      <t>墨色</t>
    </r>
    <r>
      <rPr>
        <sz val="12"/>
        <color theme="1"/>
        <rFont val="新細明體"/>
        <family val="2"/>
        <charset val="136"/>
      </rPr>
      <t>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IWC</t>
    </r>
  </si>
  <si>
    <r>
      <rPr>
        <sz val="12"/>
        <color theme="1"/>
        <rFont val="新細明體"/>
        <family val="2"/>
        <charset val="136"/>
      </rPr>
      <t>N°5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CHANEL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CHANEL</t>
    </r>
    <r>
      <rPr>
        <sz val="12"/>
        <color theme="1"/>
        <rFont val="Linux Libertine G"/>
        <family val="2"/>
      </rPr>
      <t>（墨色）、</t>
    </r>
    <r>
      <rPr>
        <sz val="12"/>
        <color theme="1"/>
        <rFont val="新細明體"/>
        <family val="2"/>
        <charset val="136"/>
      </rPr>
      <t>COCO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MONOGRAM DOUBLE C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CC MONOGRAM IN CIRCLE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Monogram bi-colored</t>
    </r>
    <r>
      <rPr>
        <sz val="12"/>
        <color theme="1"/>
        <rFont val="Linux Libertine G"/>
        <family val="2"/>
      </rPr>
      <t>、</t>
    </r>
  </si>
  <si>
    <t>瑞士商康斯泰克斯公司</t>
  </si>
  <si>
    <r>
      <rPr>
        <sz val="12"/>
        <color theme="1"/>
        <rFont val="新細明體"/>
        <family val="2"/>
        <charset val="136"/>
      </rPr>
      <t>ZEGNA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ERMENEGILDO ZEGNA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Z ZEGNA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Z Zegna</t>
    </r>
  </si>
  <si>
    <r>
      <rPr>
        <sz val="12"/>
        <rFont val="Linux Libertine G"/>
        <family val="2"/>
      </rPr>
      <t xml:space="preserve">瑞士商亞米茄股份有限公司 </t>
    </r>
    <r>
      <rPr>
        <sz val="12"/>
        <rFont val="Linux Libertine G"/>
        <family val="2"/>
        <charset val="1"/>
      </rPr>
      <t>(OMEGA SA)</t>
    </r>
  </si>
  <si>
    <t>OMEGA+Ω</t>
  </si>
  <si>
    <t>瑞士商日內瓦宇博股份有限公司</t>
  </si>
  <si>
    <r>
      <rPr>
        <sz val="12"/>
        <color theme="1"/>
        <rFont val="新細明體"/>
        <family val="2"/>
        <charset val="136"/>
      </rPr>
      <t>HUBLOT</t>
    </r>
    <r>
      <rPr>
        <sz val="12"/>
        <color theme="1"/>
        <rFont val="Linux Libertine G"/>
        <family val="2"/>
      </rPr>
      <t>＋</t>
    </r>
    <r>
      <rPr>
        <sz val="12"/>
        <color theme="1"/>
        <rFont val="新細明體"/>
        <family val="2"/>
        <charset val="136"/>
      </rPr>
      <t>device (</t>
    </r>
    <r>
      <rPr>
        <sz val="12"/>
        <color theme="1"/>
        <rFont val="Linux Libertine G"/>
        <family val="2"/>
      </rPr>
      <t>墨色</t>
    </r>
    <r>
      <rPr>
        <sz val="12"/>
        <color theme="1"/>
        <rFont val="新細明體"/>
        <family val="2"/>
        <charset val="136"/>
      </rPr>
      <t>)</t>
    </r>
  </si>
  <si>
    <t>瑞士商奧德曼必固控股公司</t>
  </si>
  <si>
    <r>
      <rPr>
        <sz val="12"/>
        <rFont val="新細明體"/>
        <family val="1"/>
        <charset val="136"/>
      </rPr>
      <t>AP AUDEMARS PIGUET (</t>
    </r>
    <r>
      <rPr>
        <sz val="12"/>
        <rFont val="Linux Libertine G"/>
        <family val="2"/>
      </rPr>
      <t>墨色</t>
    </r>
    <r>
      <rPr>
        <sz val="12"/>
        <rFont val="新細明體"/>
        <family val="1"/>
        <charset val="136"/>
      </rPr>
      <t>)</t>
    </r>
  </si>
  <si>
    <t>ROLEX WITH CROWN</t>
  </si>
  <si>
    <t>國際慢城組織</t>
  </si>
  <si>
    <t>cittaslow</t>
  </si>
  <si>
    <t>義大利商固喜歡固喜公司</t>
  </si>
  <si>
    <r>
      <rPr>
        <sz val="12"/>
        <color theme="1"/>
        <rFont val="新細明體"/>
        <family val="2"/>
        <charset val="136"/>
      </rPr>
      <t>GUCCI (</t>
    </r>
    <r>
      <rPr>
        <sz val="12"/>
        <color theme="1"/>
        <rFont val="Linux Libertine G"/>
        <family val="2"/>
      </rPr>
      <t>墨色</t>
    </r>
    <r>
      <rPr>
        <sz val="12"/>
        <color theme="1"/>
        <rFont val="新細明體"/>
        <family val="2"/>
        <charset val="136"/>
      </rPr>
      <t>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GG (logo)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GG (17)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GG (18) textile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GG (20) (WITHOUT SHADOWS)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GUCCI VINTAGE AND RED GREEN STRIPE AND GG (17)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GREEN/RED/GREEN STRIPE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HEAD OF TIGER logo</t>
    </r>
  </si>
  <si>
    <t>義大利商喬治亞曼尼公司</t>
  </si>
  <si>
    <r>
      <rPr>
        <sz val="12"/>
        <color theme="1"/>
        <rFont val="新細明體"/>
        <family val="2"/>
        <charset val="136"/>
      </rPr>
      <t>GA Atylized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ARMANI</t>
    </r>
  </si>
  <si>
    <t>義大利商柏蒂溫尼達有限公司</t>
  </si>
  <si>
    <t>BOTTEGA VENTA</t>
  </si>
  <si>
    <t>荷蘭商阿迪達斯國際行銷公司</t>
  </si>
  <si>
    <t>Y-3</t>
  </si>
  <si>
    <r>
      <rPr>
        <sz val="12"/>
        <color theme="1"/>
        <rFont val="Linux Libertine G"/>
        <family val="2"/>
      </rPr>
      <t>勾狀圖（</t>
    </r>
    <r>
      <rPr>
        <sz val="12"/>
        <color theme="1"/>
        <rFont val="Linux Libertine G"/>
        <family val="2"/>
        <charset val="1"/>
      </rPr>
      <t>Swoosh Design</t>
    </r>
    <r>
      <rPr>
        <sz val="12"/>
        <color theme="1"/>
        <rFont val="Linux Libertine G"/>
        <family val="2"/>
      </rPr>
      <t>）、</t>
    </r>
    <r>
      <rPr>
        <sz val="12"/>
        <color theme="1"/>
        <rFont val="Linux Libertine G"/>
        <family val="2"/>
        <charset val="1"/>
      </rPr>
      <t>NIKE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Linux Libertine G"/>
        <family val="2"/>
        <charset val="1"/>
      </rPr>
      <t>NIKE (</t>
    </r>
    <r>
      <rPr>
        <sz val="12"/>
        <color theme="1"/>
        <rFont val="Linux Libertine G"/>
        <family val="2"/>
      </rPr>
      <t>墨色</t>
    </r>
    <r>
      <rPr>
        <sz val="12"/>
        <color theme="1"/>
        <rFont val="Linux Libertine G"/>
        <family val="2"/>
        <charset val="1"/>
      </rPr>
      <t>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Linux Libertine G"/>
        <family val="2"/>
        <charset val="1"/>
      </rPr>
      <t>Basketball Player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Linux Libertine G"/>
        <family val="2"/>
        <charset val="1"/>
      </rPr>
      <t>NIKE &amp; Swoosh Design</t>
    </r>
  </si>
  <si>
    <t>荷蘭商一級方程式授權有限公司</t>
  </si>
  <si>
    <r>
      <rPr>
        <sz val="12"/>
        <color theme="1"/>
        <rFont val="新細明體"/>
        <family val="2"/>
        <charset val="136"/>
      </rPr>
      <t>F1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F FORMULA 1</t>
    </r>
  </si>
  <si>
    <t>荷蘭商歐斯達有限合夥公司</t>
  </si>
  <si>
    <r>
      <rPr>
        <sz val="12"/>
        <color theme="1"/>
        <rFont val="新細明體"/>
        <family val="2"/>
        <charset val="136"/>
      </rPr>
      <t>ALL STAR CHUCK TAYLOR Ankle Patch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CHUNK TAYLOR ANKLE PATCH DESIGN</t>
    </r>
  </si>
  <si>
    <t>FLAG Device</t>
  </si>
  <si>
    <t>盧森堡商米斯托盧森堡有限公司</t>
  </si>
  <si>
    <r>
      <rPr>
        <sz val="12"/>
        <color theme="1"/>
        <rFont val="新細明體"/>
        <family val="2"/>
        <charset val="136"/>
      </rPr>
      <t>F (device)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FILA</t>
    </r>
  </si>
  <si>
    <t>PRADA</t>
  </si>
  <si>
    <r>
      <rPr>
        <sz val="12"/>
        <color theme="1"/>
        <rFont val="新細明體"/>
        <family val="2"/>
        <charset val="136"/>
      </rPr>
      <t>BENTLEY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B in Wings Device</t>
    </r>
  </si>
  <si>
    <r>
      <rPr>
        <sz val="12"/>
        <color theme="1"/>
        <rFont val="新細明體"/>
        <family val="2"/>
        <charset val="136"/>
      </rPr>
      <t>HILTON</t>
    </r>
    <r>
      <rPr>
        <sz val="12"/>
        <color theme="1"/>
        <rFont val="Linux Libertine G"/>
        <family val="2"/>
      </rPr>
      <t>、希爾頓</t>
    </r>
  </si>
  <si>
    <t>英商布拜里公司</t>
  </si>
  <si>
    <r>
      <rPr>
        <sz val="12"/>
        <color theme="1"/>
        <rFont val="新細明體"/>
        <family val="2"/>
        <charset val="136"/>
      </rPr>
      <t>BURBERRY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Equestrian Knight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PRORSUM EQUESTRIAN KNIGHT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TB Monogram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BURBERRY CHECK</t>
    </r>
  </si>
  <si>
    <t>英商艾須特貝克戴維斯有限公司、英商一號娛樂英國有限公司</t>
  </si>
  <si>
    <t>Peppa Pig Device</t>
  </si>
  <si>
    <t>奧地利商ＫＴＭ股份有限公司</t>
  </si>
  <si>
    <r>
      <rPr>
        <sz val="12"/>
        <color theme="1"/>
        <rFont val="新細明體"/>
        <family val="2"/>
        <charset val="136"/>
      </rPr>
      <t>KTM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KTM</t>
    </r>
    <r>
      <rPr>
        <sz val="12"/>
        <color theme="1"/>
        <rFont val="Linux Libertine G"/>
        <family val="2"/>
      </rPr>
      <t>設計圖</t>
    </r>
  </si>
  <si>
    <t>奧地利件數</t>
  </si>
  <si>
    <t>奧地利所有人數</t>
  </si>
  <si>
    <r>
      <rPr>
        <sz val="12"/>
        <color theme="1"/>
        <rFont val="新細明體"/>
        <family val="2"/>
        <charset val="136"/>
      </rPr>
      <t>MARRIOTT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MARRIOTT(Script)</t>
    </r>
  </si>
  <si>
    <t>美商微軟公司</t>
  </si>
  <si>
    <r>
      <rPr>
        <sz val="12"/>
        <color theme="1"/>
        <rFont val="新細明體"/>
        <family val="2"/>
        <charset val="136"/>
      </rPr>
      <t>AZURE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EXCEL</t>
    </r>
  </si>
  <si>
    <r>
      <rPr>
        <sz val="12"/>
        <color theme="1"/>
        <rFont val="新細明體"/>
        <family val="2"/>
        <charset val="136"/>
      </rPr>
      <t>GE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GE</t>
    </r>
    <r>
      <rPr>
        <sz val="12"/>
        <color theme="1"/>
        <rFont val="Linux Libertine G"/>
        <family val="2"/>
      </rPr>
      <t>設計圖</t>
    </r>
  </si>
  <si>
    <r>
      <rPr>
        <sz val="12"/>
        <color theme="1"/>
        <rFont val="新細明體"/>
        <family val="2"/>
        <charset val="136"/>
      </rPr>
      <t>UPS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UPS</t>
    </r>
    <r>
      <rPr>
        <sz val="12"/>
        <color theme="1"/>
        <rFont val="Linux Libertine G"/>
        <family val="2"/>
      </rPr>
      <t>及圖</t>
    </r>
  </si>
  <si>
    <t>草莓熊</t>
  </si>
  <si>
    <r>
      <rPr>
        <sz val="12"/>
        <color theme="1"/>
        <rFont val="新細明體"/>
        <family val="2"/>
        <charset val="136"/>
      </rPr>
      <t>MAC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APPLE</t>
    </r>
    <r>
      <rPr>
        <sz val="12"/>
        <color theme="1"/>
        <rFont val="Linux Libertine G"/>
        <family val="2"/>
      </rPr>
      <t>、蘋果、</t>
    </r>
    <r>
      <rPr>
        <sz val="12"/>
        <color theme="1"/>
        <rFont val="新細明體"/>
        <family val="2"/>
        <charset val="136"/>
      </rPr>
      <t>AIRPODS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AIRPODS PRO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Apple Logo</t>
    </r>
  </si>
  <si>
    <r>
      <rPr>
        <sz val="12"/>
        <color theme="1"/>
        <rFont val="Linux Libertine G"/>
        <family val="2"/>
      </rPr>
      <t>美國棒球聯盟股份有限公司標章、</t>
    </r>
    <r>
      <rPr>
        <sz val="12"/>
        <color theme="1"/>
        <rFont val="Linux Libertine G"/>
        <family val="2"/>
        <charset val="1"/>
      </rPr>
      <t>Yankees Cap Designation</t>
    </r>
  </si>
  <si>
    <t>美商伊加雷斯鮑賴夫公司</t>
  </si>
  <si>
    <t>TARZAN</t>
  </si>
  <si>
    <t>美商ＦＣＡ美國有限責任公司</t>
  </si>
  <si>
    <t>JEEP</t>
  </si>
  <si>
    <t>美商ＢＧＫ商標控股有限責任公司</t>
  </si>
  <si>
    <r>
      <rPr>
        <sz val="12"/>
        <color theme="1"/>
        <rFont val="新細明體"/>
        <family val="2"/>
        <charset val="136"/>
      </rPr>
      <t>BEYONCE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BEYONCÉ</t>
    </r>
  </si>
  <si>
    <t>美商河之光公司</t>
  </si>
  <si>
    <r>
      <rPr>
        <sz val="12"/>
        <color theme="1"/>
        <rFont val="新細明體"/>
        <family val="2"/>
        <charset val="136"/>
      </rPr>
      <t>TT</t>
    </r>
    <r>
      <rPr>
        <sz val="12"/>
        <color theme="1"/>
        <rFont val="Linux Libertine G"/>
        <family val="2"/>
      </rPr>
      <t>設計圖</t>
    </r>
  </si>
  <si>
    <t>美商伊貝公司</t>
  </si>
  <si>
    <t>EBAY</t>
  </si>
  <si>
    <t>美商國際獅子會</t>
  </si>
  <si>
    <r>
      <rPr>
        <sz val="12"/>
        <color theme="1"/>
        <rFont val="新細明體"/>
        <family val="2"/>
        <charset val="136"/>
      </rPr>
      <t>LIONS INTERNATIONAL EMBLEM</t>
    </r>
    <r>
      <rPr>
        <sz val="12"/>
        <color theme="1"/>
        <rFont val="Linux Libertine G"/>
        <family val="2"/>
      </rPr>
      <t>（國際獅子標章）、</t>
    </r>
    <r>
      <rPr>
        <sz val="12"/>
        <color theme="1"/>
        <rFont val="新細明體"/>
        <family val="2"/>
        <charset val="136"/>
      </rPr>
      <t>LIONS INTERNATIONAL EMBLEM</t>
    </r>
    <r>
      <rPr>
        <sz val="12"/>
        <color theme="1"/>
        <rFont val="Linux Libertine G"/>
        <family val="2"/>
      </rPr>
      <t xml:space="preserve">、國際獅子 </t>
    </r>
    <r>
      <rPr>
        <sz val="12"/>
        <color theme="1"/>
        <rFont val="新細明體"/>
        <family val="2"/>
        <charset val="136"/>
      </rPr>
      <t>LIONS INTERNATIONS EMBLEM</t>
    </r>
  </si>
  <si>
    <r>
      <rPr>
        <sz val="12"/>
        <color theme="1"/>
        <rFont val="新細明體"/>
        <family val="2"/>
        <charset val="136"/>
      </rPr>
      <t>STARBUCKS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STARBUCKS COFFEE</t>
    </r>
    <r>
      <rPr>
        <sz val="12"/>
        <color theme="1"/>
        <rFont val="Linux Libertine G"/>
        <family val="2"/>
      </rPr>
      <t>、星巴克</t>
    </r>
  </si>
  <si>
    <t>美商ＮＢＡ產物股份有限公司</t>
  </si>
  <si>
    <t>PHOENIX SUNS and Design</t>
  </si>
  <si>
    <t>美商珍古德教育及保育協會</t>
  </si>
  <si>
    <t>Roots &amp; Shoots</t>
  </si>
  <si>
    <t>美商環球影城有限責任公司</t>
  </si>
  <si>
    <t>小黃人、小黃人及圖</t>
  </si>
  <si>
    <t>美商史比塞自行車組件公司</t>
  </si>
  <si>
    <t>S  Logo</t>
  </si>
  <si>
    <r>
      <rPr>
        <sz val="12"/>
        <rFont val="Linux Libertine G"/>
        <family val="2"/>
      </rPr>
      <t>美商波露</t>
    </r>
    <r>
      <rPr>
        <sz val="12"/>
        <rFont val="Linux Libertine G"/>
        <family val="2"/>
        <charset val="1"/>
      </rPr>
      <t>/</t>
    </r>
    <r>
      <rPr>
        <sz val="12"/>
        <rFont val="Linux Libertine G"/>
        <family val="2"/>
      </rPr>
      <t>羅蘭公司有限合夥 </t>
    </r>
    <r>
      <rPr>
        <sz val="12"/>
        <rFont val="Linux Libertine G"/>
        <family val="2"/>
        <charset val="1"/>
      </rPr>
      <t>(The Polo/Lauren Company, L.P.)</t>
    </r>
  </si>
  <si>
    <r>
      <rPr>
        <sz val="12"/>
        <color theme="1"/>
        <rFont val="新細明體"/>
        <family val="2"/>
        <charset val="136"/>
      </rPr>
      <t>POLO RALPH LAUREN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2"/>
        <charset val="136"/>
      </rPr>
      <t>LAUREN POLO (POLO PLAYER SYMBOL) RALPH LAUREN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POLO RALPH LAUREN (in colours blue and yellow)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POLO Player Design</t>
    </r>
  </si>
  <si>
    <r>
      <rPr>
        <sz val="12"/>
        <rFont val="新細明體"/>
        <family val="1"/>
        <charset val="136"/>
      </rPr>
      <t> MASTERCARD INTERNATIONAL INCORPORATED  (</t>
    </r>
    <r>
      <rPr>
        <sz val="12"/>
        <rFont val="Linux Libertine G"/>
        <family val="2"/>
      </rPr>
      <t>美商萬事達卡國際股份有限公司</t>
    </r>
    <r>
      <rPr>
        <sz val="12"/>
        <rFont val="新細明體"/>
        <family val="1"/>
        <charset val="136"/>
      </rPr>
      <t>)</t>
    </r>
  </si>
  <si>
    <r>
      <rPr>
        <sz val="12"/>
        <color rgb="FF363636"/>
        <rFont val="新細明體"/>
        <family val="1"/>
        <charset val="136"/>
      </rPr>
      <t>MASTERCARD</t>
    </r>
    <r>
      <rPr>
        <sz val="12"/>
        <color rgb="FF363636"/>
        <rFont val="Linux Libertine G"/>
        <family val="2"/>
      </rPr>
      <t xml:space="preserve">、萬事達 </t>
    </r>
    <r>
      <rPr>
        <sz val="12"/>
        <color rgb="FF363636"/>
        <rFont val="新細明體"/>
        <family val="1"/>
        <charset val="136"/>
      </rPr>
      <t>(MASTERCARD IN CHINESE CHARACTERS)</t>
    </r>
    <r>
      <rPr>
        <sz val="12"/>
        <color rgb="FF363636"/>
        <rFont val="Linux Libertine G"/>
        <family val="2"/>
      </rPr>
      <t>、萬事達卡</t>
    </r>
  </si>
  <si>
    <t>美商范斯公司</t>
  </si>
  <si>
    <t>VANS</t>
  </si>
  <si>
    <t>美商可洛米哈特斯日本公司</t>
  </si>
  <si>
    <r>
      <rPr>
        <sz val="12"/>
        <color theme="1"/>
        <rFont val="新細明體"/>
        <family val="2"/>
        <charset val="136"/>
      </rPr>
      <t>CH CROSS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Plus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CHROME HEARTS plus the Horseshoe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CHROME HEARTS plus the Scroll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CHROME HEARTS plus the Horseshoe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BS Fleur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Chrome Hearts with PLUS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DAGGER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FLORAL CROSS</t>
    </r>
  </si>
  <si>
    <t>美商諾菲斯服飾公司</t>
  </si>
  <si>
    <r>
      <rPr>
        <sz val="12"/>
        <color theme="1"/>
        <rFont val="新細明體"/>
        <family val="2"/>
        <charset val="136"/>
      </rPr>
      <t>THE NORTH FACE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Half-dome Design</t>
    </r>
  </si>
  <si>
    <t>美商歐夫懷特有限責任公司</t>
  </si>
  <si>
    <r>
      <rPr>
        <sz val="12"/>
        <color theme="1"/>
        <rFont val="新細明體"/>
        <family val="2"/>
        <charset val="136"/>
      </rPr>
      <t>OFF-WHITE CO/VIRGIL ABLOH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OFF-WHITE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Off White Sink or Swim logo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Crossed OFF logo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Arrow device logo</t>
    </r>
  </si>
  <si>
    <t>美商昂德亞摩公司</t>
  </si>
  <si>
    <r>
      <rPr>
        <sz val="12"/>
        <color theme="1"/>
        <rFont val="新細明體"/>
        <family val="2"/>
        <charset val="136"/>
      </rPr>
      <t>UA Logo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UNDER ARMOUR (in block letters)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HEATGEAR</t>
    </r>
  </si>
  <si>
    <t>美商寶鹼公司</t>
  </si>
  <si>
    <t>SK-II (&amp; Logo color)</t>
  </si>
  <si>
    <r>
      <rPr>
        <sz val="12"/>
        <rFont val="Linux Libertine G"/>
        <family val="2"/>
      </rPr>
      <t xml:space="preserve">美商第四章股份有限公司 </t>
    </r>
    <r>
      <rPr>
        <sz val="12"/>
        <rFont val="Linux Libertine G"/>
        <family val="2"/>
        <charset val="1"/>
      </rPr>
      <t>(CHAPTER 4 CORP.)</t>
    </r>
  </si>
  <si>
    <r>
      <rPr>
        <sz val="12"/>
        <color rgb="FF363636"/>
        <rFont val="新細明體"/>
        <family val="1"/>
        <charset val="136"/>
      </rPr>
      <t>Supreme</t>
    </r>
    <r>
      <rPr>
        <sz val="12"/>
        <color rgb="FF363636"/>
        <rFont val="Linux Libertine G"/>
        <family val="2"/>
      </rPr>
      <t>設計圖</t>
    </r>
  </si>
  <si>
    <t>費爾蒙酒店集團</t>
  </si>
  <si>
    <t>和平飯店</t>
  </si>
  <si>
    <t>加拿大商羅茲公司</t>
  </si>
  <si>
    <r>
      <rPr>
        <sz val="12"/>
        <color theme="1"/>
        <rFont val="新細明體"/>
        <family val="2"/>
        <charset val="136"/>
      </rPr>
      <t>ROOTS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BEAVER ROOTS &amp; Beaver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Roots &amp; Cooper Beaver design</t>
    </r>
  </si>
  <si>
    <t>加拿大件數</t>
  </si>
  <si>
    <t>加拿大所有人數</t>
  </si>
  <si>
    <t>開曼群島</t>
  </si>
  <si>
    <t>開曼群島商迪客濤克有限公司</t>
  </si>
  <si>
    <t>音符圖形</t>
  </si>
  <si>
    <t>開曼群島件數</t>
  </si>
  <si>
    <t>開曼群島所有人數</t>
  </si>
  <si>
    <t>英屬維京群島</t>
  </si>
  <si>
    <t>英屬維爾京群島商捷爾普國際有限公司</t>
  </si>
  <si>
    <t>EVISU</t>
  </si>
  <si>
    <t>英屬維京群島件數</t>
  </si>
  <si>
    <t>英屬維京群島所有人數</t>
  </si>
  <si>
    <t>無</t>
  </si>
  <si>
    <t>廣達電腦股份有限公司</t>
  </si>
  <si>
    <t>廣達</t>
  </si>
  <si>
    <t>長僑投資開發股份有限公司</t>
  </si>
  <si>
    <t>Breeze</t>
  </si>
  <si>
    <r>
      <rPr>
        <sz val="12"/>
        <color theme="1"/>
        <rFont val="新細明體"/>
        <family val="2"/>
        <charset val="136"/>
      </rPr>
      <t>COSMED</t>
    </r>
    <r>
      <rPr>
        <sz val="12"/>
        <color theme="1"/>
        <rFont val="Linux Libertine G"/>
        <family val="2"/>
      </rPr>
      <t xml:space="preserve">、康是美 </t>
    </r>
    <r>
      <rPr>
        <sz val="12"/>
        <color theme="1"/>
        <rFont val="新細明體"/>
        <family val="2"/>
        <charset val="136"/>
      </rPr>
      <t>COSMED</t>
    </r>
    <r>
      <rPr>
        <sz val="12"/>
        <color theme="1"/>
        <rFont val="Linux Libertine G"/>
        <family val="2"/>
      </rPr>
      <t xml:space="preserve">、康是美 </t>
    </r>
    <r>
      <rPr>
        <sz val="12"/>
        <color theme="1"/>
        <rFont val="新細明體"/>
        <family val="2"/>
        <charset val="136"/>
      </rPr>
      <t>COSMED</t>
    </r>
    <r>
      <rPr>
        <sz val="12"/>
        <color theme="1"/>
        <rFont val="Linux Libertine G"/>
        <family val="2"/>
      </rPr>
      <t>及圖</t>
    </r>
  </si>
  <si>
    <r>
      <rPr>
        <sz val="12"/>
        <color theme="1"/>
        <rFont val="Linux Libertine G"/>
        <family val="2"/>
      </rPr>
      <t xml:space="preserve">多多、阿 </t>
    </r>
    <r>
      <rPr>
        <sz val="12"/>
        <color theme="1"/>
        <rFont val="Linux Libertine G"/>
        <family val="2"/>
        <charset val="1"/>
      </rPr>
      <t>Q</t>
    </r>
    <r>
      <rPr>
        <sz val="12"/>
        <color theme="1"/>
        <rFont val="Linux Libertine G"/>
        <family val="2"/>
      </rPr>
      <t>、阿</t>
    </r>
    <r>
      <rPr>
        <sz val="12"/>
        <color theme="1"/>
        <rFont val="Linux Libertine G"/>
        <family val="2"/>
        <charset val="1"/>
      </rPr>
      <t>Q</t>
    </r>
    <r>
      <rPr>
        <sz val="12"/>
        <color theme="1"/>
        <rFont val="Linux Libertine G"/>
        <family val="2"/>
      </rPr>
      <t>、阿</t>
    </r>
    <r>
      <rPr>
        <sz val="12"/>
        <color theme="1"/>
        <rFont val="Linux Libertine G"/>
        <family val="2"/>
        <charset val="1"/>
      </rPr>
      <t>Q</t>
    </r>
    <r>
      <rPr>
        <sz val="12"/>
        <color theme="1"/>
        <rFont val="Linux Libertine G"/>
        <family val="2"/>
      </rPr>
      <t>桶麵大碗滿意、</t>
    </r>
    <r>
      <rPr>
        <sz val="12"/>
        <color theme="1"/>
        <rFont val="Linux Libertine G"/>
        <family val="2"/>
        <charset val="1"/>
      </rPr>
      <t>AB</t>
    </r>
    <r>
      <rPr>
        <sz val="12"/>
        <color theme="1"/>
        <rFont val="Linux Libertine G"/>
        <family val="2"/>
      </rPr>
      <t>、統一</t>
    </r>
    <r>
      <rPr>
        <sz val="12"/>
        <color theme="1"/>
        <rFont val="Linux Libertine G"/>
        <family val="2"/>
        <charset val="1"/>
      </rPr>
      <t>AB</t>
    </r>
  </si>
  <si>
    <r>
      <rPr>
        <sz val="12"/>
        <color theme="1"/>
        <rFont val="新細明體"/>
        <family val="2"/>
        <charset val="136"/>
      </rPr>
      <t>ISOFA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iSofa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新細明體"/>
        <family val="2"/>
        <charset val="136"/>
      </rPr>
      <t>FUJI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iSofa</t>
    </r>
    <r>
      <rPr>
        <sz val="12"/>
        <color theme="1"/>
        <rFont val="Linux Libertine G"/>
        <family val="2"/>
      </rPr>
      <t>愛沙發及圖</t>
    </r>
  </si>
  <si>
    <r>
      <rPr>
        <sz val="12"/>
        <color theme="1"/>
        <rFont val="新細明體"/>
        <family val="2"/>
        <charset val="136"/>
      </rPr>
      <t>Order</t>
    </r>
    <r>
      <rPr>
        <sz val="12"/>
        <color theme="1"/>
        <rFont val="Linux Libertine G"/>
        <family val="2"/>
      </rPr>
      <t>及圖、歐德、</t>
    </r>
    <r>
      <rPr>
        <sz val="12"/>
        <color theme="1"/>
        <rFont val="新細明體"/>
        <family val="2"/>
        <charset val="136"/>
      </rPr>
      <t>Order</t>
    </r>
    <r>
      <rPr>
        <sz val="12"/>
        <color theme="1"/>
        <rFont val="Linux Libertine G"/>
        <family val="2"/>
      </rPr>
      <t xml:space="preserve">及圖、歐德 </t>
    </r>
    <r>
      <rPr>
        <sz val="12"/>
        <color theme="1"/>
        <rFont val="新細明體"/>
        <family val="2"/>
        <charset val="136"/>
      </rPr>
      <t>Order</t>
    </r>
    <r>
      <rPr>
        <sz val="12"/>
        <color theme="1"/>
        <rFont val="Linux Libertine G"/>
        <family val="2"/>
      </rPr>
      <t>及圖</t>
    </r>
  </si>
  <si>
    <t>BIRDY</t>
  </si>
  <si>
    <r>
      <rPr>
        <sz val="12"/>
        <color theme="1"/>
        <rFont val="新細明體"/>
        <family val="2"/>
        <charset val="136"/>
      </rPr>
      <t>K</t>
    </r>
    <r>
      <rPr>
        <sz val="12"/>
        <color theme="1"/>
        <rFont val="Linux Libertine G"/>
        <family val="2"/>
      </rPr>
      <t>圖形</t>
    </r>
  </si>
  <si>
    <t>遊戲橘子數位科技股份有限公司</t>
  </si>
  <si>
    <t>gamania</t>
  </si>
  <si>
    <t>台北愛樂室內及管弦樂團　賴文福</t>
  </si>
  <si>
    <r>
      <rPr>
        <sz val="12"/>
        <color theme="1"/>
        <rFont val="Linux Libertine G"/>
        <family val="2"/>
      </rPr>
      <t xml:space="preserve">台北愛樂室內及管弦樂團 </t>
    </r>
    <r>
      <rPr>
        <sz val="12"/>
        <color theme="1"/>
        <rFont val="Linux Libertine G"/>
        <family val="2"/>
        <charset val="1"/>
      </rPr>
      <t>Taipei Sinfonietta &amp; Philharmonic Orchestra</t>
    </r>
    <r>
      <rPr>
        <sz val="12"/>
        <color theme="1"/>
        <rFont val="Linux Libertine G"/>
        <family val="2"/>
      </rPr>
      <t>及圖、台北愛樂管弦樂團及圖、</t>
    </r>
    <r>
      <rPr>
        <sz val="12"/>
        <color theme="1"/>
        <rFont val="Linux Libertine G"/>
        <family val="2"/>
        <charset val="1"/>
      </rPr>
      <t xml:space="preserve">TSPO </t>
    </r>
  </si>
  <si>
    <t>晶英、麗晶</t>
  </si>
  <si>
    <t>三洋藥品工業股份有限公司</t>
  </si>
  <si>
    <t>三洋、三洋及圖、三洋藥品工業股份有限公司標章圖</t>
  </si>
  <si>
    <t>王品餐飲股份有限公司</t>
  </si>
  <si>
    <r>
      <rPr>
        <sz val="12"/>
        <color theme="1"/>
        <rFont val="Linux Libertine G"/>
        <family val="2"/>
      </rPr>
      <t xml:space="preserve">王品 </t>
    </r>
    <r>
      <rPr>
        <sz val="12"/>
        <color theme="1"/>
        <rFont val="Linux Libertine G"/>
        <family val="2"/>
        <charset val="1"/>
      </rPr>
      <t>WANG' STEAK</t>
    </r>
    <r>
      <rPr>
        <sz val="12"/>
        <color theme="1"/>
        <rFont val="Linux Libertine G"/>
        <family val="2"/>
      </rPr>
      <t>、王品、王品台塑牛排及圖</t>
    </r>
  </si>
  <si>
    <r>
      <rPr>
        <sz val="12"/>
        <color theme="1"/>
        <rFont val="Linux Libertine G"/>
        <family val="2"/>
      </rPr>
      <t>歌林、歌林</t>
    </r>
    <r>
      <rPr>
        <sz val="12"/>
        <color theme="1"/>
        <rFont val="Linux Libertine G"/>
        <family val="2"/>
        <charset val="1"/>
      </rPr>
      <t>KOLIN</t>
    </r>
    <r>
      <rPr>
        <sz val="12"/>
        <color theme="1"/>
        <rFont val="Linux Libertine G"/>
        <family val="2"/>
      </rPr>
      <t>、歌林</t>
    </r>
    <r>
      <rPr>
        <sz val="12"/>
        <color theme="1"/>
        <rFont val="Linux Libertine G"/>
        <family val="2"/>
        <charset val="1"/>
      </rPr>
      <t>Kolin kolin</t>
    </r>
  </si>
  <si>
    <t>新萬仁化學製藥股份有限公司</t>
  </si>
  <si>
    <t>綠油精</t>
  </si>
  <si>
    <t>馬祖酒廠實業股份有限公司</t>
  </si>
  <si>
    <t>馬祖高粱酒</t>
  </si>
  <si>
    <t>澎澎</t>
  </si>
  <si>
    <t>歐萊德國際股份有限公司</t>
  </si>
  <si>
    <r>
      <rPr>
        <sz val="12"/>
        <color theme="1"/>
        <rFont val="新細明體"/>
        <family val="2"/>
        <charset val="136"/>
      </rPr>
      <t>O'right</t>
    </r>
    <r>
      <rPr>
        <sz val="12"/>
        <color theme="1"/>
        <rFont val="Linux Libertine G"/>
        <family val="2"/>
      </rPr>
      <t>設計圖、歐萊德</t>
    </r>
    <r>
      <rPr>
        <sz val="12"/>
        <color theme="1"/>
        <rFont val="新細明體"/>
        <family val="2"/>
        <charset val="136"/>
      </rPr>
      <t>O'RIGHT</t>
    </r>
    <r>
      <rPr>
        <sz val="12"/>
        <color theme="1"/>
        <rFont val="Linux Libertine G"/>
        <family val="2"/>
      </rPr>
      <t>及圖、歐萊德</t>
    </r>
  </si>
  <si>
    <r>
      <rPr>
        <sz val="12"/>
        <color theme="1"/>
        <rFont val="新細明體"/>
        <family val="2"/>
        <charset val="136"/>
      </rPr>
      <t>TutorABC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TutorABC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新細明體"/>
        <family val="2"/>
        <charset val="136"/>
      </rPr>
      <t>TutorABC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TutorABCjr</t>
    </r>
  </si>
  <si>
    <t>泰山企業股份有限公司</t>
  </si>
  <si>
    <r>
      <rPr>
        <sz val="12"/>
        <color theme="1"/>
        <rFont val="Linux Libertine G"/>
        <family val="2"/>
      </rPr>
      <t>泰山、泰山</t>
    </r>
    <r>
      <rPr>
        <sz val="12"/>
        <color theme="1"/>
        <rFont val="Linux Libertine G"/>
        <family val="2"/>
        <charset val="1"/>
      </rPr>
      <t>TAISUN</t>
    </r>
    <r>
      <rPr>
        <sz val="12"/>
        <color theme="1"/>
        <rFont val="Linux Libertine G"/>
        <family val="2"/>
      </rPr>
      <t>、泰山設計字</t>
    </r>
  </si>
  <si>
    <t>真口味食品企業股份有限公司</t>
  </si>
  <si>
    <t>古道</t>
  </si>
  <si>
    <r>
      <rPr>
        <sz val="12"/>
        <color theme="1"/>
        <rFont val="新細明體"/>
        <family val="2"/>
        <charset val="136"/>
      </rPr>
      <t>HiNet</t>
    </r>
    <r>
      <rPr>
        <sz val="12"/>
        <color theme="1"/>
        <rFont val="Linux Libertine G"/>
        <family val="2"/>
      </rPr>
      <t>及圖</t>
    </r>
  </si>
  <si>
    <t>SUNON</t>
  </si>
  <si>
    <t>中國鋼鐵股份有限公司</t>
  </si>
  <si>
    <r>
      <rPr>
        <sz val="12"/>
        <color theme="1"/>
        <rFont val="Linux Libertine G"/>
        <family val="2"/>
      </rPr>
      <t>中鋼、中鋼集團及圖</t>
    </r>
    <r>
      <rPr>
        <sz val="12"/>
        <color theme="1"/>
        <rFont val="Linux Libertine G"/>
        <family val="2"/>
        <charset val="1"/>
      </rPr>
      <t>CSC GROUP</t>
    </r>
    <r>
      <rPr>
        <sz val="12"/>
        <color theme="1"/>
        <rFont val="Linux Libertine G"/>
        <family val="2"/>
      </rPr>
      <t>、中國鋼鐵股份有限公司標章（墨色）</t>
    </r>
  </si>
  <si>
    <t>台北金融大樓股份有限公司</t>
  </si>
  <si>
    <r>
      <rPr>
        <sz val="12"/>
        <color theme="1"/>
        <rFont val="新細明體"/>
        <family val="2"/>
        <charset val="136"/>
      </rPr>
      <t>TAIPEI 101</t>
    </r>
    <r>
      <rPr>
        <sz val="12"/>
        <color theme="1"/>
        <rFont val="Linux Libertine G"/>
        <family val="2"/>
      </rPr>
      <t>、台北</t>
    </r>
    <r>
      <rPr>
        <sz val="12"/>
        <color theme="1"/>
        <rFont val="新細明體"/>
        <family val="2"/>
        <charset val="136"/>
      </rPr>
      <t>101</t>
    </r>
  </si>
  <si>
    <r>
      <rPr>
        <sz val="12"/>
        <color theme="1"/>
        <rFont val="Linux Libertine G"/>
        <family val="2"/>
      </rPr>
      <t xml:space="preserve">台大 </t>
    </r>
    <r>
      <rPr>
        <sz val="12"/>
        <color theme="1"/>
        <rFont val="Linux Libertine G"/>
        <family val="2"/>
        <charset val="1"/>
      </rPr>
      <t>EMBA</t>
    </r>
    <r>
      <rPr>
        <sz val="12"/>
        <color theme="1"/>
        <rFont val="Linux Libertine G"/>
        <family val="2"/>
      </rPr>
      <t xml:space="preserve">、臺灣大學、臺大、台大、台大 </t>
    </r>
    <r>
      <rPr>
        <sz val="12"/>
        <color theme="1"/>
        <rFont val="Linux Libertine G"/>
        <family val="2"/>
        <charset val="1"/>
      </rPr>
      <t>TAIDA</t>
    </r>
    <r>
      <rPr>
        <sz val="12"/>
        <color theme="1"/>
        <rFont val="Linux Libertine G"/>
        <family val="2"/>
      </rPr>
      <t>、台大醫院</t>
    </r>
  </si>
  <si>
    <t>春水堂實業股份有限公司</t>
  </si>
  <si>
    <t>春水堂</t>
  </si>
  <si>
    <t>台鹽實業股份有限公司</t>
  </si>
  <si>
    <t>TAIYEN</t>
  </si>
  <si>
    <t>黃永吉</t>
  </si>
  <si>
    <r>
      <rPr>
        <sz val="12"/>
        <color theme="1"/>
        <rFont val="Linux Libertine G"/>
        <family val="2"/>
      </rPr>
      <t xml:space="preserve">馬辣、馬辣頂級麻辣鴛鴦火鍋 </t>
    </r>
    <r>
      <rPr>
        <sz val="12"/>
        <color theme="1"/>
        <rFont val="Linux Libertine G"/>
        <family val="2"/>
        <charset val="1"/>
      </rPr>
      <t xml:space="preserve">MalaHotPot </t>
    </r>
    <r>
      <rPr>
        <sz val="12"/>
        <color theme="1"/>
        <rFont val="Linux Libertine G"/>
        <family val="2"/>
      </rPr>
      <t>及圖、馬辣設計字</t>
    </r>
  </si>
  <si>
    <t>中華民國紅十字會</t>
  </si>
  <si>
    <r>
      <rPr>
        <sz val="12"/>
        <color theme="1"/>
        <rFont val="新細明體"/>
        <family val="2"/>
        <charset val="136"/>
      </rPr>
      <t>ICRC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IFRC</t>
    </r>
    <r>
      <rPr>
        <sz val="12"/>
        <color theme="1"/>
        <rFont val="Linux Libertine G"/>
        <family val="2"/>
      </rPr>
      <t>、「白底紅十字」標誌、</t>
    </r>
    <r>
      <rPr>
        <sz val="12"/>
        <color theme="1"/>
        <rFont val="新細明體"/>
        <family val="2"/>
        <charset val="136"/>
      </rPr>
      <t>ICRC</t>
    </r>
    <r>
      <rPr>
        <sz val="12"/>
        <color theme="1"/>
        <rFont val="Linux Libertine G"/>
        <family val="2"/>
      </rPr>
      <t>會徽、</t>
    </r>
    <r>
      <rPr>
        <sz val="12"/>
        <color theme="1"/>
        <rFont val="新細明體"/>
        <family val="2"/>
        <charset val="136"/>
      </rPr>
      <t>IFRC</t>
    </r>
    <r>
      <rPr>
        <sz val="12"/>
        <color theme="1"/>
        <rFont val="Linux Libertine G"/>
        <family val="2"/>
      </rPr>
      <t>會徽</t>
    </r>
  </si>
  <si>
    <t>鴻海精密工業股份有限公司</t>
  </si>
  <si>
    <r>
      <rPr>
        <sz val="12"/>
        <color theme="1"/>
        <rFont val="Linux Libertine G"/>
        <family val="2"/>
      </rPr>
      <t>富士康、</t>
    </r>
    <r>
      <rPr>
        <sz val="12"/>
        <color theme="1"/>
        <rFont val="Linux Libertine G"/>
        <family val="2"/>
        <charset val="1"/>
      </rPr>
      <t>Foxconn</t>
    </r>
  </si>
  <si>
    <r>
      <rPr>
        <sz val="12"/>
        <color theme="1"/>
        <rFont val="Linux Libertine G"/>
        <family val="2"/>
      </rPr>
      <t>乖乖</t>
    </r>
    <r>
      <rPr>
        <sz val="12"/>
        <color theme="1"/>
        <rFont val="Linux Libertine G"/>
        <family val="2"/>
        <charset val="1"/>
      </rPr>
      <t>KUAI KUAI</t>
    </r>
    <r>
      <rPr>
        <sz val="12"/>
        <color theme="1"/>
        <rFont val="Linux Libertine G"/>
        <family val="2"/>
      </rPr>
      <t>及圖、帥哥圖、乖乖圖案（墨色）、乖乖</t>
    </r>
    <r>
      <rPr>
        <sz val="12"/>
        <color theme="1"/>
        <rFont val="Linux Libertine G"/>
        <family val="2"/>
        <charset val="1"/>
      </rPr>
      <t>Kuai Kuai</t>
    </r>
    <r>
      <rPr>
        <sz val="12"/>
        <color theme="1"/>
        <rFont val="Linux Libertine G"/>
        <family val="2"/>
      </rPr>
      <t>、乖乖及圖、</t>
    </r>
    <r>
      <rPr>
        <sz val="12"/>
        <color theme="1"/>
        <rFont val="Linux Libertine G"/>
        <family val="2"/>
        <charset val="1"/>
      </rPr>
      <t xml:space="preserve">Kuai Kuai </t>
    </r>
    <r>
      <rPr>
        <sz val="12"/>
        <color theme="1"/>
        <rFont val="Linux Libertine G"/>
        <family val="2"/>
      </rPr>
      <t>及圖、乖乖及圖ＫＵＡＩ ＫＵＡＩ （墨色）、乖乖、乖乖</t>
    </r>
    <r>
      <rPr>
        <sz val="12"/>
        <color theme="1"/>
        <rFont val="Linux Libertine G"/>
        <family val="2"/>
        <charset val="1"/>
      </rPr>
      <t>SINCE 1968</t>
    </r>
    <r>
      <rPr>
        <sz val="12"/>
        <color theme="1"/>
        <rFont val="Linux Libertine G"/>
        <family val="2"/>
      </rPr>
      <t>及圖、乖乖圖樣、女乖乖圖樣、卡通人物設計圖</t>
    </r>
  </si>
  <si>
    <r>
      <rPr>
        <sz val="12"/>
        <color theme="1"/>
        <rFont val="Linux Libertine G"/>
        <family val="2"/>
      </rPr>
      <t>中天、中天新聞、</t>
    </r>
    <r>
      <rPr>
        <sz val="12"/>
        <color theme="1"/>
        <rFont val="Linux Libertine G"/>
        <family val="2"/>
        <charset val="1"/>
      </rPr>
      <t xml:space="preserve">NEWS </t>
    </r>
    <r>
      <rPr>
        <sz val="12"/>
        <color theme="1"/>
        <rFont val="Linux Libertine G"/>
        <family val="2"/>
      </rPr>
      <t>（ 圖）、</t>
    </r>
    <r>
      <rPr>
        <sz val="12"/>
        <color theme="1"/>
        <rFont val="Linux Libertine G"/>
        <family val="2"/>
        <charset val="1"/>
      </rPr>
      <t>ctiNEWS</t>
    </r>
    <r>
      <rPr>
        <sz val="12"/>
        <color theme="1"/>
        <rFont val="Linux Libertine G"/>
        <family val="2"/>
      </rPr>
      <t>（圖）</t>
    </r>
  </si>
  <si>
    <r>
      <rPr>
        <sz val="12"/>
        <color theme="1"/>
        <rFont val="Linux Libertine G"/>
        <family val="2"/>
      </rPr>
      <t>誠品、誠品及圖</t>
    </r>
    <r>
      <rPr>
        <sz val="12"/>
        <color theme="1"/>
        <rFont val="Linux Libertine G"/>
        <family val="2"/>
        <charset val="1"/>
      </rPr>
      <t>eslite</t>
    </r>
    <r>
      <rPr>
        <sz val="12"/>
        <color theme="1"/>
        <rFont val="Linux Libertine G"/>
        <family val="2"/>
      </rPr>
      <t>、誠品及圖</t>
    </r>
    <r>
      <rPr>
        <sz val="12"/>
        <color theme="1"/>
        <rFont val="Linux Libertine G"/>
        <family val="2"/>
        <charset val="1"/>
      </rPr>
      <t>Champion</t>
    </r>
    <r>
      <rPr>
        <sz val="12"/>
        <color theme="1"/>
        <rFont val="Linux Libertine G"/>
        <family val="2"/>
      </rPr>
      <t>、誠品及圖</t>
    </r>
    <r>
      <rPr>
        <sz val="12"/>
        <color theme="1"/>
        <rFont val="Linux Libertine G"/>
        <family val="2"/>
        <charset val="1"/>
      </rPr>
      <t>CHERNGPIIN</t>
    </r>
  </si>
  <si>
    <t>中衛防疫消毒包有限公司</t>
  </si>
  <si>
    <r>
      <rPr>
        <sz val="12"/>
        <color theme="1"/>
        <rFont val="新細明體"/>
        <family val="2"/>
        <charset val="136"/>
      </rPr>
      <t>CSD</t>
    </r>
    <r>
      <rPr>
        <sz val="12"/>
        <color theme="1"/>
        <rFont val="Linux Libertine G"/>
        <family val="2"/>
      </rPr>
      <t>中衛、中衛</t>
    </r>
  </si>
  <si>
    <t>永勝藥品工業股份有限公司</t>
  </si>
  <si>
    <r>
      <rPr>
        <sz val="12"/>
        <color rgb="FF363636"/>
        <rFont val="Linux Libertine G"/>
        <family val="2"/>
      </rPr>
      <t>永勝及圖</t>
    </r>
    <r>
      <rPr>
        <sz val="12"/>
        <color rgb="FF363636"/>
        <rFont val="Linux Libertine G"/>
        <family val="2"/>
        <charset val="1"/>
      </rPr>
      <t>EVEREST</t>
    </r>
  </si>
  <si>
    <t>老行家國際燕窩股份有限公司</t>
  </si>
  <si>
    <t>老行家</t>
  </si>
  <si>
    <t>總所有人</t>
  </si>
  <si>
    <t>大陸商九陽股份有限公司</t>
  </si>
  <si>
    <r>
      <rPr>
        <sz val="12"/>
        <color theme="1"/>
        <rFont val="Linux Libertine G"/>
        <family val="2"/>
      </rPr>
      <t>九陽、九阳、</t>
    </r>
    <r>
      <rPr>
        <sz val="12"/>
        <color theme="1"/>
        <rFont val="Linux Libertine G"/>
        <family val="2"/>
        <charset val="1"/>
      </rPr>
      <t>Joyoung</t>
    </r>
    <r>
      <rPr>
        <sz val="12"/>
        <color theme="1"/>
        <rFont val="Linux Libertine G"/>
        <family val="2"/>
      </rPr>
      <t>九陽、</t>
    </r>
    <r>
      <rPr>
        <sz val="12"/>
        <color theme="1"/>
        <rFont val="Linux Libertine G"/>
        <family val="2"/>
        <charset val="1"/>
      </rPr>
      <t>Joyoung</t>
    </r>
    <r>
      <rPr>
        <sz val="12"/>
        <color theme="1"/>
        <rFont val="Linux Libertine G"/>
        <family val="2"/>
      </rPr>
      <t>九阳</t>
    </r>
  </si>
  <si>
    <r>
      <rPr>
        <sz val="12"/>
        <color theme="1"/>
        <rFont val="Linux Libertine G"/>
        <family val="2"/>
      </rPr>
      <t>與上海旭寧有同樣的</t>
    </r>
    <r>
      <rPr>
        <sz val="12"/>
        <color theme="1"/>
        <rFont val="Linux Libertine G"/>
        <family val="2"/>
        <charset val="1"/>
      </rPr>
      <t>4</t>
    </r>
    <r>
      <rPr>
        <sz val="12"/>
        <color theme="1"/>
        <rFont val="Linux Libertine G"/>
        <family val="2"/>
      </rPr>
      <t>個，案件總數需減</t>
    </r>
    <r>
      <rPr>
        <sz val="12"/>
        <color theme="1"/>
        <rFont val="Linux Libertine G"/>
        <family val="2"/>
        <charset val="1"/>
      </rPr>
      <t>4</t>
    </r>
  </si>
  <si>
    <t>大陸商青島邁達斯禮品有限公司</t>
  </si>
  <si>
    <t>NICI Logo</t>
  </si>
  <si>
    <t>廣州艾美網絡科技有限公司</t>
  </si>
  <si>
    <r>
      <rPr>
        <sz val="12"/>
        <color theme="1"/>
        <rFont val="Linux Libertine G"/>
        <family val="2"/>
      </rPr>
      <t>咪噠、咪噠</t>
    </r>
    <r>
      <rPr>
        <sz val="12"/>
        <color theme="1"/>
        <rFont val="Linux Libertine G"/>
        <family val="2"/>
        <charset val="1"/>
      </rPr>
      <t>(</t>
    </r>
    <r>
      <rPr>
        <sz val="12"/>
        <color theme="1"/>
        <rFont val="Linux Libertine G"/>
        <family val="2"/>
      </rPr>
      <t>簡體字</t>
    </r>
    <r>
      <rPr>
        <sz val="12"/>
        <color theme="1"/>
        <rFont val="Linux Libertine G"/>
        <family val="2"/>
        <charset val="1"/>
      </rPr>
      <t>)minik SING &amp; REC</t>
    </r>
    <r>
      <rPr>
        <sz val="12"/>
        <color theme="1"/>
        <rFont val="Linux Libertine G"/>
        <family val="2"/>
      </rPr>
      <t>及圖、咪哒</t>
    </r>
    <r>
      <rPr>
        <sz val="12"/>
        <color theme="1"/>
        <rFont val="Linux Libertine G"/>
        <family val="2"/>
        <charset val="1"/>
      </rPr>
      <t>miniK</t>
    </r>
  </si>
  <si>
    <t>大陸商上海旭寧投資有限公司</t>
  </si>
  <si>
    <t>中國件數</t>
  </si>
  <si>
    <t>中國所有人數</t>
  </si>
  <si>
    <t>日商迪桑特股份有限公司</t>
  </si>
  <si>
    <t>挺胸狀之雞設計圖</t>
  </si>
  <si>
    <t>日商精工集團股份有限公司</t>
  </si>
  <si>
    <t>SEIKO</t>
  </si>
  <si>
    <r>
      <rPr>
        <sz val="12"/>
        <color theme="1"/>
        <rFont val="新細明體"/>
        <family val="2"/>
        <charset val="136"/>
      </rPr>
      <t>HELLO KITTY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MY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MELODY</t>
    </r>
    <r>
      <rPr>
        <sz val="12"/>
        <color theme="1"/>
        <rFont val="Linux Libertine G"/>
        <family val="2"/>
      </rPr>
      <t>、熊大、兔兔、喬登、</t>
    </r>
    <r>
      <rPr>
        <sz val="12"/>
        <color theme="1"/>
        <rFont val="新細明體"/>
        <family val="2"/>
        <charset val="136"/>
      </rPr>
      <t>HELLO KITTY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新細明體"/>
        <family val="2"/>
        <charset val="136"/>
      </rPr>
      <t xml:space="preserve">MY MELODY </t>
    </r>
    <r>
      <rPr>
        <sz val="12"/>
        <color theme="1"/>
        <rFont val="Linux Libertine G"/>
        <family val="2"/>
      </rPr>
      <t>圖形、</t>
    </r>
    <r>
      <rPr>
        <sz val="12"/>
        <color theme="1"/>
        <rFont val="新細明體"/>
        <family val="2"/>
        <charset val="136"/>
      </rPr>
      <t>babycinnamon (Device)</t>
    </r>
    <r>
      <rPr>
        <sz val="12"/>
        <color theme="1"/>
        <rFont val="Linux Libertine G"/>
        <family val="2"/>
      </rPr>
      <t xml:space="preserve">、ポムポムプリン 圖／ </t>
    </r>
    <r>
      <rPr>
        <sz val="12"/>
        <color theme="1"/>
        <rFont val="新細明體"/>
        <family val="2"/>
        <charset val="136"/>
      </rPr>
      <t>POMPOMPURIN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KEROKEROKEROPPI &amp;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 xml:space="preserve">BAD BADTZ-MARU 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新細明體"/>
        <family val="2"/>
        <charset val="136"/>
      </rPr>
      <t xml:space="preserve">Hello kitty </t>
    </r>
    <r>
      <rPr>
        <sz val="12"/>
        <color theme="1"/>
        <rFont val="Linux Libertine G"/>
        <family val="2"/>
      </rPr>
      <t>臉圖、</t>
    </r>
    <r>
      <rPr>
        <sz val="12"/>
        <color theme="1"/>
        <rFont val="新細明體"/>
        <family val="2"/>
        <charset val="136"/>
      </rPr>
      <t xml:space="preserve">Little Twin Stars 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新細明體"/>
        <family val="2"/>
        <charset val="136"/>
      </rPr>
      <t xml:space="preserve">gudetama </t>
    </r>
    <r>
      <rPr>
        <sz val="12"/>
        <color theme="1"/>
        <rFont val="Linux Libertine G"/>
        <family val="2"/>
      </rPr>
      <t xml:space="preserve">及圖、
</t>
    </r>
    <r>
      <rPr>
        <sz val="12"/>
        <color theme="1"/>
        <rFont val="新細明體"/>
        <family val="2"/>
        <charset val="136"/>
      </rPr>
      <t>KUROMI &amp;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POCHACCO &amp;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 xml:space="preserve">BROWN &amp; FRIENDS LINE FRIENDS 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新細明體"/>
        <family val="2"/>
        <charset val="136"/>
      </rPr>
      <t xml:space="preserve">HELLO KITTY </t>
    </r>
    <r>
      <rPr>
        <sz val="12"/>
        <color theme="1"/>
        <rFont val="Linux Libertine G"/>
        <family val="2"/>
      </rPr>
      <t>輪廓圖、</t>
    </r>
    <r>
      <rPr>
        <sz val="12"/>
        <color theme="1"/>
        <rFont val="新細明體"/>
        <family val="2"/>
        <charset val="136"/>
      </rPr>
      <t>cinnamoroll</t>
    </r>
  </si>
  <si>
    <t>日商大同工業股份有限公司</t>
  </si>
  <si>
    <t>D.I.D (logo)</t>
  </si>
  <si>
    <r>
      <rPr>
        <sz val="12"/>
        <color theme="1"/>
        <rFont val="Linux Libertine G"/>
        <family val="2"/>
      </rPr>
      <t>蠟筆小新</t>
    </r>
    <r>
      <rPr>
        <sz val="12"/>
        <color theme="1"/>
        <rFont val="Linux Libertine G"/>
        <family val="2"/>
        <charset val="1"/>
      </rPr>
      <t>CRAYON SHINCHAN</t>
    </r>
    <r>
      <rPr>
        <sz val="12"/>
        <color theme="1"/>
        <rFont val="Linux Libertine G"/>
        <family val="2"/>
      </rPr>
      <t>及圖、蠟筆小新及圖、蠟筆小新及圖</t>
    </r>
    <r>
      <rPr>
        <sz val="12"/>
        <color theme="1"/>
        <rFont val="Linux Libertine G"/>
        <family val="2"/>
        <charset val="1"/>
      </rPr>
      <t xml:space="preserve">CRAYON SHIN CHAN </t>
    </r>
    <r>
      <rPr>
        <sz val="12"/>
        <color theme="1"/>
        <rFont val="Linux Libertine G"/>
        <family val="2"/>
      </rPr>
      <t>クレヨンしんちゃん 、蠟筆小新、絨毛狗圖、</t>
    </r>
    <r>
      <rPr>
        <sz val="12"/>
        <color theme="1"/>
        <rFont val="Linux Libertine G"/>
        <family val="2"/>
        <charset val="1"/>
      </rPr>
      <t>SHIN CHAN</t>
    </r>
    <r>
      <rPr>
        <sz val="12"/>
        <color theme="1"/>
        <rFont val="Linux Libertine G"/>
        <family val="2"/>
      </rPr>
      <t>クレヨンしんちゃん及圖</t>
    </r>
  </si>
  <si>
    <t>日商連股份有限公司</t>
  </si>
  <si>
    <r>
      <rPr>
        <sz val="12"/>
        <color theme="1"/>
        <rFont val="Linux Libertine G"/>
        <family val="2"/>
      </rPr>
      <t>圖形</t>
    </r>
    <r>
      <rPr>
        <sz val="12"/>
        <color theme="1"/>
        <rFont val="Linux Libertine G"/>
        <family val="2"/>
        <charset val="1"/>
      </rPr>
      <t>(</t>
    </r>
    <r>
      <rPr>
        <sz val="12"/>
        <color theme="1"/>
        <rFont val="Linux Libertine G"/>
        <family val="2"/>
      </rPr>
      <t>熊大</t>
    </r>
    <r>
      <rPr>
        <sz val="12"/>
        <color theme="1"/>
        <rFont val="Linux Libertine G"/>
        <family val="2"/>
        <charset val="1"/>
      </rPr>
      <t>)</t>
    </r>
    <r>
      <rPr>
        <sz val="12"/>
        <color theme="1"/>
        <rFont val="Linux Libertine G"/>
        <family val="2"/>
      </rPr>
      <t>、圖形</t>
    </r>
    <r>
      <rPr>
        <sz val="12"/>
        <color theme="1"/>
        <rFont val="Linux Libertine G"/>
        <family val="2"/>
        <charset val="1"/>
      </rPr>
      <t>(</t>
    </r>
    <r>
      <rPr>
        <sz val="12"/>
        <color theme="1"/>
        <rFont val="Linux Libertine G"/>
        <family val="2"/>
      </rPr>
      <t>兔兔</t>
    </r>
    <r>
      <rPr>
        <sz val="12"/>
        <color theme="1"/>
        <rFont val="Linux Libertine G"/>
        <family val="2"/>
        <charset val="1"/>
      </rPr>
      <t>)</t>
    </r>
    <r>
      <rPr>
        <sz val="12"/>
        <color theme="1"/>
        <rFont val="Linux Libertine G"/>
        <family val="2"/>
      </rPr>
      <t>、圖形</t>
    </r>
    <r>
      <rPr>
        <sz val="12"/>
        <color theme="1"/>
        <rFont val="Linux Libertine G"/>
        <family val="2"/>
        <charset val="1"/>
      </rPr>
      <t>(</t>
    </r>
    <r>
      <rPr>
        <sz val="12"/>
        <color theme="1"/>
        <rFont val="Linux Libertine G"/>
        <family val="2"/>
      </rPr>
      <t>莎莉</t>
    </r>
    <r>
      <rPr>
        <sz val="12"/>
        <color theme="1"/>
        <rFont val="Linux Libertine G"/>
        <family val="2"/>
        <charset val="1"/>
      </rPr>
      <t>)</t>
    </r>
    <r>
      <rPr>
        <sz val="12"/>
        <color theme="1"/>
        <rFont val="Linux Libertine G"/>
        <family val="2"/>
      </rPr>
      <t>、圖形</t>
    </r>
    <r>
      <rPr>
        <sz val="12"/>
        <color theme="1"/>
        <rFont val="Linux Libertine G"/>
        <family val="2"/>
        <charset val="1"/>
      </rPr>
      <t>(</t>
    </r>
    <r>
      <rPr>
        <sz val="12"/>
        <color theme="1"/>
        <rFont val="Linux Libertine G"/>
        <family val="2"/>
      </rPr>
      <t>雷納德</t>
    </r>
    <r>
      <rPr>
        <sz val="12"/>
        <color theme="1"/>
        <rFont val="Linux Libertine G"/>
        <family val="2"/>
        <charset val="1"/>
      </rPr>
      <t>)</t>
    </r>
  </si>
  <si>
    <r>
      <rPr>
        <sz val="12"/>
        <color rgb="FF363636"/>
        <rFont val="Linux Libertine G"/>
        <family val="2"/>
      </rPr>
      <t>蠟筆小新及圖</t>
    </r>
    <r>
      <rPr>
        <sz val="12"/>
        <color rgb="FF363636"/>
        <rFont val="Linux Libertine G"/>
        <family val="2"/>
        <charset val="1"/>
      </rPr>
      <t>CRAYON SHINCHAN</t>
    </r>
    <r>
      <rPr>
        <sz val="12"/>
        <color rgb="FF363636"/>
        <rFont val="Linux Libertine G"/>
        <family val="2"/>
      </rPr>
      <t>、小叮噹及圖</t>
    </r>
    <r>
      <rPr>
        <sz val="12"/>
        <color rgb="FF363636"/>
        <rFont val="Linux Libertine G"/>
        <family val="2"/>
        <charset val="1"/>
      </rPr>
      <t>DORAEMON</t>
    </r>
    <r>
      <rPr>
        <sz val="12"/>
        <color rgb="FF363636"/>
        <rFont val="Linux Libertine G"/>
        <family val="2"/>
      </rPr>
      <t>ドラえもん、ドラえもん</t>
    </r>
    <r>
      <rPr>
        <sz val="12"/>
        <color rgb="FF363636"/>
        <rFont val="Linux Libertine G"/>
        <family val="2"/>
        <charset val="1"/>
      </rPr>
      <t>,DORAEMON</t>
    </r>
    <r>
      <rPr>
        <sz val="12"/>
        <color rgb="FF363636"/>
        <rFont val="Linux Libertine G"/>
        <family val="2"/>
      </rPr>
      <t>小叮噹及圖、蠟筆小新及圖、蠟筆小新及圖</t>
    </r>
    <r>
      <rPr>
        <sz val="12"/>
        <color rgb="FF363636"/>
        <rFont val="Linux Libertine G"/>
        <family val="2"/>
        <charset val="1"/>
      </rPr>
      <t>CRAYON</t>
    </r>
    <r>
      <rPr>
        <sz val="12"/>
        <color rgb="FF363636"/>
        <rFont val="Linux Libertine G"/>
        <family val="2"/>
      </rPr>
      <t>、哆拉</t>
    </r>
    <r>
      <rPr>
        <sz val="12"/>
        <color rgb="FF363636"/>
        <rFont val="Linux Libertine G"/>
        <family val="2"/>
        <charset val="1"/>
      </rPr>
      <t>A</t>
    </r>
    <r>
      <rPr>
        <sz val="12"/>
        <color rgb="FF363636"/>
        <rFont val="Linux Libertine G"/>
        <family val="2"/>
      </rPr>
      <t xml:space="preserve">夢、
</t>
    </r>
    <r>
      <rPr>
        <sz val="12"/>
        <color rgb="FF363636"/>
        <rFont val="Linux Libertine G"/>
        <family val="2"/>
        <charset val="1"/>
      </rPr>
      <t xml:space="preserve">Doraemon </t>
    </r>
    <r>
      <rPr>
        <sz val="12"/>
        <color rgb="FF363636"/>
        <rFont val="Linux Libertine G"/>
        <family val="2"/>
      </rPr>
      <t>及圖</t>
    </r>
  </si>
  <si>
    <t>艾比斯馬特國際股份有限公司</t>
  </si>
  <si>
    <r>
      <rPr>
        <sz val="12"/>
        <color theme="1"/>
        <rFont val="新細明體"/>
        <family val="2"/>
        <charset val="136"/>
      </rPr>
      <t>ABCMART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ABC-MART</t>
    </r>
  </si>
  <si>
    <r>
      <rPr>
        <sz val="12"/>
        <color theme="1"/>
        <rFont val="新細明體"/>
        <family val="2"/>
        <charset val="136"/>
      </rPr>
      <t>Sumikkogurashi &amp;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Sumikkogurashi &amp; Device (2)</t>
    </r>
  </si>
  <si>
    <t>任天堂株式會社</t>
  </si>
  <si>
    <r>
      <rPr>
        <sz val="12"/>
        <color theme="1"/>
        <rFont val="新細明體"/>
        <family val="2"/>
        <charset val="136"/>
      </rPr>
      <t>PoKeMoN/GO (color logo)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PIKACHU &amp; design</t>
    </r>
    <r>
      <rPr>
        <sz val="12"/>
        <color theme="1"/>
        <rFont val="Linux Libertine G"/>
        <family val="2"/>
      </rPr>
      <t>、怪物球圖（一）、怪物球圖（二）、</t>
    </r>
    <r>
      <rPr>
        <sz val="12"/>
        <color theme="1"/>
        <rFont val="新細明體"/>
        <family val="2"/>
        <charset val="136"/>
      </rPr>
      <t>POKEMON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MARIO</t>
    </r>
    <r>
      <rPr>
        <sz val="12"/>
        <color theme="1"/>
        <rFont val="Linux Libertine G"/>
        <family val="2"/>
      </rPr>
      <t>、寶可夢、</t>
    </r>
    <r>
      <rPr>
        <sz val="12"/>
        <color theme="1"/>
        <rFont val="新細明體"/>
        <family val="2"/>
        <charset val="136"/>
      </rPr>
      <t>Device/NINTENDO/SWITCH (logo)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KIRBY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NINTENDOSWITCH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Device(NINTENDO SWITCH)</t>
    </r>
    <r>
      <rPr>
        <sz val="12"/>
        <color theme="1"/>
        <rFont val="Linux Libertine G"/>
        <family val="2"/>
      </rPr>
      <t>、皮卡丘、</t>
    </r>
    <r>
      <rPr>
        <sz val="12"/>
        <color theme="1"/>
        <rFont val="新細明體"/>
        <family val="2"/>
        <charset val="136"/>
      </rPr>
      <t>PIKACHU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 xml:space="preserve">	SUPER MARIO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POCKET MONSTERS</t>
    </r>
  </si>
  <si>
    <t>日商良品計畫股份有限公司</t>
  </si>
  <si>
    <t>無印良品</t>
  </si>
  <si>
    <t>日商樫尾計算機股份有限公司</t>
  </si>
  <si>
    <r>
      <rPr>
        <sz val="12"/>
        <color theme="1"/>
        <rFont val="新細明體"/>
        <family val="2"/>
        <charset val="136"/>
      </rPr>
      <t>CASIO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G-SHOCK</t>
    </r>
  </si>
  <si>
    <t>日商精工愛普生公司</t>
  </si>
  <si>
    <t>EPSON</t>
  </si>
  <si>
    <t>韓商．ＬＧ股份有限公司</t>
  </si>
  <si>
    <t>LG</t>
  </si>
  <si>
    <r>
      <rPr>
        <sz val="12"/>
        <color theme="1"/>
        <rFont val="新細明體"/>
        <family val="2"/>
        <charset val="136"/>
      </rPr>
      <t>SAMSUNG(</t>
    </r>
    <r>
      <rPr>
        <sz val="12"/>
        <color theme="1"/>
        <rFont val="Linux Libertine G"/>
        <family val="2"/>
      </rPr>
      <t>墨色</t>
    </r>
    <r>
      <rPr>
        <sz val="12"/>
        <color theme="1"/>
        <rFont val="新細明體"/>
        <family val="2"/>
        <charset val="136"/>
      </rPr>
      <t>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SAMSUNG &amp;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SAMSUNG</t>
    </r>
  </si>
  <si>
    <t>總所有件數</t>
  </si>
  <si>
    <r>
      <rPr>
        <sz val="12"/>
        <color theme="1"/>
        <rFont val="新細明體"/>
        <family val="2"/>
        <charset val="136"/>
      </rPr>
      <t>J'ADORE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DIOR</t>
    </r>
  </si>
  <si>
    <t>與珍巴杜有共同商標一件，總數需減一</t>
  </si>
  <si>
    <t>法商老佛爺百貨股份有限公司</t>
  </si>
  <si>
    <t>GALERIES LAFAYETTE</t>
  </si>
  <si>
    <r>
      <rPr>
        <sz val="12"/>
        <color theme="1"/>
        <rFont val="新細明體"/>
        <family val="2"/>
        <charset val="136"/>
      </rPr>
      <t>LV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LV LOGO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2"/>
        <charset val="136"/>
      </rPr>
      <t>LOUIS VUITTON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LOUIS VUITTON and device (Damier Ebene)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LOUIS VUITTON and device (Damier Azur)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LOUIS VUITTON and device (Damier Graphite)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LOUIS VUITTON (word mark)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FLEUR dans un cercle (figurative)(annexed)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Monogram Canvas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 xml:space="preserve">FLEUR (figurative)(annexed) 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FLEUR dans un losange (fig.)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DECOR FLORAL (fig.)</t>
    </r>
    <r>
      <rPr>
        <sz val="12"/>
        <color theme="1"/>
        <rFont val="Linux Libertine G"/>
        <family val="2"/>
      </rPr>
      <t xml:space="preserve">、 
</t>
    </r>
    <r>
      <rPr>
        <sz val="12"/>
        <color theme="1"/>
        <rFont val="新細明體"/>
        <family val="2"/>
        <charset val="136"/>
      </rPr>
      <t>V (device)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Monogram Canvas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LOUIS VUITTON 2054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Volez Voguez Voyagez avec des valises LOUIS VUITTON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LOUIS VUITTON (TRIANGLE)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LOUIS VUITTON (stylized)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LOUIS VUITTON</t>
    </r>
    <r>
      <rPr>
        <sz val="12"/>
        <color theme="1"/>
        <rFont val="Linux Libertine G"/>
        <family val="2"/>
      </rPr>
      <t>（墨色）、</t>
    </r>
    <r>
      <rPr>
        <sz val="12"/>
        <color theme="1"/>
        <rFont val="新細明體"/>
        <family val="2"/>
        <charset val="136"/>
      </rPr>
      <t>LOUIS VUITTON MONTAIGNE</t>
    </r>
  </si>
  <si>
    <t>法商奈特夫實驗室簡易股份有限公司</t>
  </si>
  <si>
    <r>
      <rPr>
        <sz val="12"/>
        <color theme="1"/>
        <rFont val="新細明體"/>
        <family val="2"/>
        <charset val="136"/>
      </rPr>
      <t>PHYTO PARIS+DESIGN in colour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PHYTO BOTANICAL POWER</t>
    </r>
  </si>
  <si>
    <t>法商珍巴杜公司</t>
  </si>
  <si>
    <r>
      <rPr>
        <sz val="12"/>
        <color theme="1"/>
        <rFont val="新細明體"/>
        <family val="2"/>
        <charset val="136"/>
      </rPr>
      <t>JOY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JOY DIOR</t>
    </r>
  </si>
  <si>
    <t>法商埃爾梅斯國際公司</t>
  </si>
  <si>
    <r>
      <rPr>
        <sz val="12"/>
        <color theme="1"/>
        <rFont val="新細明體"/>
        <family val="2"/>
        <charset val="136"/>
      </rPr>
      <t>Birkin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HERMES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design H encercle simple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HERMES AND CARRIAGE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HERMES</t>
    </r>
    <r>
      <rPr>
        <sz val="12"/>
        <color theme="1"/>
        <rFont val="Linux Libertine G"/>
        <family val="2"/>
      </rPr>
      <t>愛馬仕</t>
    </r>
  </si>
  <si>
    <t>法商Ｍ＆Ｌ實驗室股份有限公司</t>
  </si>
  <si>
    <r>
      <rPr>
        <sz val="12"/>
        <color theme="1"/>
        <rFont val="Linux Libertine G"/>
        <family val="2"/>
      </rPr>
      <t>歐舒丹、</t>
    </r>
    <r>
      <rPr>
        <sz val="12"/>
        <color theme="1"/>
        <rFont val="Linux Libertine G"/>
        <family val="2"/>
        <charset val="1"/>
      </rPr>
      <t>L'OCCITANE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Linux Libertine G"/>
        <family val="2"/>
        <charset val="1"/>
      </rPr>
      <t>L'OCCITANE EN PROVENCE (word/design)</t>
    </r>
  </si>
  <si>
    <t>法商西亞大藥廠</t>
  </si>
  <si>
    <t>halfeye logo</t>
  </si>
  <si>
    <t>design for coated cloth textile GOYARD (in colour)   GOYARD</t>
  </si>
  <si>
    <r>
      <rPr>
        <sz val="12"/>
        <color theme="1"/>
        <rFont val="新細明體"/>
        <family val="2"/>
        <charset val="136"/>
      </rPr>
      <t>CELINE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BLASON design</t>
    </r>
  </si>
  <si>
    <t>法商伊芙聖羅蘭香水公司</t>
  </si>
  <si>
    <r>
      <rPr>
        <sz val="12"/>
        <color theme="1"/>
        <rFont val="新細明體"/>
        <family val="2"/>
        <charset val="136"/>
      </rPr>
      <t>YSL(MONOGRAM)(</t>
    </r>
    <r>
      <rPr>
        <sz val="12"/>
        <color theme="1"/>
        <rFont val="Linux Libertine G"/>
        <family val="2"/>
      </rPr>
      <t>墨色</t>
    </r>
    <r>
      <rPr>
        <sz val="12"/>
        <color theme="1"/>
        <rFont val="新細明體"/>
        <family val="2"/>
        <charset val="136"/>
      </rPr>
      <t>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YSL(block letters)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YSL(LABEL)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YSL</t>
    </r>
  </si>
  <si>
    <t>Agnes b.</t>
  </si>
  <si>
    <t>法商‧克麗絲汀迪奧高巧股份有限公司</t>
  </si>
  <si>
    <r>
      <rPr>
        <sz val="12"/>
        <color theme="1"/>
        <rFont val="新細明體"/>
        <family val="2"/>
        <charset val="136"/>
      </rPr>
      <t>Christian Dior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DIOR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DIOR</t>
    </r>
    <r>
      <rPr>
        <sz val="12"/>
        <color theme="1"/>
        <rFont val="Linux Libertine G"/>
        <family val="2"/>
      </rPr>
      <t>（墨色）、</t>
    </r>
    <r>
      <rPr>
        <sz val="12"/>
        <color theme="1"/>
        <rFont val="新細明體"/>
        <family val="2"/>
        <charset val="136"/>
      </rPr>
      <t>Cane design + Christian Dior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DIOR and device</t>
    </r>
  </si>
  <si>
    <t>CC MONOGRAM IN CIRCLE</t>
  </si>
  <si>
    <t>BALENCIAGA</t>
  </si>
  <si>
    <t>法商尚卡塞格蘭股份有限公司</t>
  </si>
  <si>
    <t>LONGCHAMP</t>
  </si>
  <si>
    <t>法國所有權人數</t>
  </si>
  <si>
    <t>英商旋轉行家玩具英國有限公司</t>
  </si>
  <si>
    <r>
      <rPr>
        <sz val="12"/>
        <color theme="1"/>
        <rFont val="新細明體"/>
        <family val="2"/>
        <charset val="136"/>
      </rPr>
      <t>RUBIK'S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RUBIK'S CUBE</t>
    </r>
  </si>
  <si>
    <t>英商捷豹路虎有限公司</t>
  </si>
  <si>
    <t>DISCOVERY Defender</t>
  </si>
  <si>
    <t>英商滙豐集團管理服務有限公司</t>
  </si>
  <si>
    <t>HSBC</t>
  </si>
  <si>
    <t>英商皮爾森教育公司</t>
  </si>
  <si>
    <r>
      <rPr>
        <sz val="12"/>
        <color theme="1"/>
        <rFont val="新細明體"/>
        <family val="2"/>
        <charset val="136"/>
      </rPr>
      <t>LONGMAN</t>
    </r>
    <r>
      <rPr>
        <sz val="12"/>
        <color theme="1"/>
        <rFont val="Linux Libertine G"/>
        <family val="2"/>
      </rPr>
      <t>、朗文</t>
    </r>
  </si>
  <si>
    <t>英商賓利集團股份有限公司</t>
  </si>
  <si>
    <r>
      <rPr>
        <sz val="12"/>
        <color theme="1"/>
        <rFont val="新細明體"/>
        <family val="2"/>
        <charset val="136"/>
      </rPr>
      <t>BENTLEY</t>
    </r>
    <r>
      <rPr>
        <sz val="12"/>
        <color theme="1"/>
        <rFont val="Linux Libertine G"/>
        <family val="2"/>
      </rPr>
      <t>、賓利、</t>
    </r>
    <r>
      <rPr>
        <sz val="12"/>
        <color theme="1"/>
        <rFont val="新細明體"/>
        <family val="2"/>
        <charset val="136"/>
      </rPr>
      <t>B &amp;Wings Device</t>
    </r>
    <r>
      <rPr>
        <sz val="12"/>
        <color theme="1"/>
        <rFont val="Linux Libertine G"/>
        <family val="2"/>
      </rPr>
      <t>、「</t>
    </r>
    <r>
      <rPr>
        <sz val="12"/>
        <color theme="1"/>
        <rFont val="新細明體"/>
        <family val="2"/>
        <charset val="136"/>
      </rPr>
      <t>B</t>
    </r>
    <r>
      <rPr>
        <sz val="12"/>
        <color theme="1"/>
        <rFont val="Linux Libertine G"/>
        <family val="2"/>
      </rPr>
      <t>」標誌</t>
    </r>
  </si>
  <si>
    <t>英商弗佩里（控股）有限公司</t>
  </si>
  <si>
    <t>30-leaf Laurel Wreath Device</t>
  </si>
  <si>
    <r>
      <rPr>
        <sz val="12"/>
        <color theme="1"/>
        <rFont val="新細明體"/>
        <family val="2"/>
        <charset val="136"/>
      </rPr>
      <t>HILTON</t>
    </r>
    <r>
      <rPr>
        <sz val="12"/>
        <color theme="1"/>
        <rFont val="Linux Libertine G"/>
        <family val="2"/>
      </rPr>
      <t>、希爾頓、</t>
    </r>
    <r>
      <rPr>
        <sz val="12"/>
        <color theme="1"/>
        <rFont val="新細明體"/>
        <family val="2"/>
        <charset val="136"/>
      </rPr>
      <t>Stylised "H" Logo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 xml:space="preserve">HILTON </t>
    </r>
    <r>
      <rPr>
        <sz val="12"/>
        <color theme="1"/>
        <rFont val="Linux Libertine G"/>
        <family val="2"/>
      </rPr>
      <t>希爾頓、希爾頓（簡體字）、</t>
    </r>
    <r>
      <rPr>
        <sz val="12"/>
        <color theme="1"/>
        <rFont val="新細明體"/>
        <family val="2"/>
        <charset val="136"/>
      </rPr>
      <t>HILTON</t>
    </r>
    <r>
      <rPr>
        <sz val="12"/>
        <color theme="1"/>
        <rFont val="Linux Libertine G"/>
        <family val="2"/>
      </rPr>
      <t>（墨色）</t>
    </r>
  </si>
  <si>
    <t>英商艾須特貝克戴維斯有限公司</t>
  </si>
  <si>
    <r>
      <rPr>
        <sz val="12"/>
        <color theme="1"/>
        <rFont val="Linux Libertine G"/>
        <family val="2"/>
      </rPr>
      <t>佩佩豬圖樣、</t>
    </r>
    <r>
      <rPr>
        <sz val="12"/>
        <color theme="1"/>
        <rFont val="Linux Libertine G"/>
        <family val="2"/>
        <charset val="1"/>
      </rPr>
      <t>Device</t>
    </r>
  </si>
  <si>
    <r>
      <rPr>
        <sz val="12"/>
        <color theme="1"/>
        <rFont val="Linux Libertine G"/>
        <family val="2"/>
      </rPr>
      <t>與一號娛樂有共同商標</t>
    </r>
    <r>
      <rPr>
        <sz val="12"/>
        <color theme="1"/>
        <rFont val="Linux Libertine G"/>
        <family val="2"/>
        <charset val="1"/>
      </rPr>
      <t>4</t>
    </r>
    <r>
      <rPr>
        <sz val="12"/>
        <color theme="1"/>
        <rFont val="Linux Libertine G"/>
        <family val="2"/>
      </rPr>
      <t>件，總數需減</t>
    </r>
    <r>
      <rPr>
        <sz val="12"/>
        <color theme="1"/>
        <rFont val="Linux Libertine G"/>
        <family val="2"/>
        <charset val="1"/>
      </rPr>
      <t>4</t>
    </r>
  </si>
  <si>
    <r>
      <rPr>
        <sz val="12"/>
        <color theme="1"/>
        <rFont val="新細明體"/>
        <family val="2"/>
        <charset val="136"/>
      </rPr>
      <t>BURBERRY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BURBERRY BLACK LABEL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BURBERRY BRIT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BURBERRYS CHECK</t>
    </r>
  </si>
  <si>
    <t>英商一號娛樂英國有限公司</t>
  </si>
  <si>
    <r>
      <rPr>
        <sz val="12"/>
        <color theme="1"/>
        <rFont val="新細明體"/>
        <family val="2"/>
        <charset val="136"/>
      </rPr>
      <t>BENTLEY</t>
    </r>
    <r>
      <rPr>
        <sz val="12"/>
        <color theme="1"/>
        <rFont val="Linux Libertine G"/>
        <family val="2"/>
      </rPr>
      <t>、賓利、</t>
    </r>
    <r>
      <rPr>
        <sz val="12"/>
        <color theme="1"/>
        <rFont val="新細明體"/>
        <family val="2"/>
        <charset val="136"/>
      </rPr>
      <t>B &amp;Wings Device</t>
    </r>
  </si>
  <si>
    <t>英國所有權人數</t>
  </si>
  <si>
    <t>義大利商費列羅公司</t>
  </si>
  <si>
    <t>金莎</t>
  </si>
  <si>
    <t>義大利商費拉里公司</t>
  </si>
  <si>
    <t>法拉利</t>
  </si>
  <si>
    <t>義大利商林寶堅尼汽車公司</t>
  </si>
  <si>
    <r>
      <rPr>
        <sz val="12"/>
        <color theme="1"/>
        <rFont val="Linux Libertine G"/>
        <family val="2"/>
      </rPr>
      <t>藍寶堅尼、</t>
    </r>
    <r>
      <rPr>
        <sz val="12"/>
        <color theme="1"/>
        <rFont val="Linux Libertine G"/>
        <family val="2"/>
        <charset val="1"/>
      </rPr>
      <t>Lamborghini</t>
    </r>
  </si>
  <si>
    <t>義商固喜歡固喜公司</t>
  </si>
  <si>
    <r>
      <rPr>
        <sz val="12"/>
        <color theme="1"/>
        <rFont val="新細明體"/>
        <family val="2"/>
        <charset val="136"/>
      </rPr>
      <t>GUCCI Word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GG (18) textile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GG (20) (WITHOUT SHADOWS)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GG (17)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RED GREEN STRIPE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GG HORSEBIT 02 (TRIDIMENTIONAL DEVICE)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BLASON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HEAD OF TIGER logo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GUCCI &amp; BROCADE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GUCCI</t>
    </r>
    <r>
      <rPr>
        <sz val="12"/>
        <color theme="1"/>
        <rFont val="Linux Libertine G"/>
        <family val="2"/>
      </rPr>
      <t>（墨色）、</t>
    </r>
    <r>
      <rPr>
        <sz val="12"/>
        <color theme="1"/>
        <rFont val="新細明體"/>
        <family val="2"/>
        <charset val="136"/>
      </rPr>
      <t>GUCCI and shield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GUCCI MEMOIRE D'UNE ODEUR</t>
    </r>
  </si>
  <si>
    <t>BVLGARI</t>
  </si>
  <si>
    <t>義大利所有權人數</t>
  </si>
  <si>
    <r>
      <rPr>
        <sz val="12"/>
        <color theme="1"/>
        <rFont val="新細明體"/>
        <family val="2"/>
        <charset val="136"/>
      </rPr>
      <t>COCO CC Monogram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CC Monogram in Circle CHANEL N°5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Monogram )( bi-colored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CHANEL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CC MONOGRAM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2.55 CHANEL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SIGNATURE DE CHANEL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 xml:space="preserve">	
CHANEL &amp; CC (monogram)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CHANEL PRIVE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CHANEL</t>
    </r>
    <r>
      <rPr>
        <sz val="12"/>
        <color theme="1"/>
        <rFont val="Linux Libertine G"/>
        <family val="2"/>
      </rPr>
      <t>香奈兒、</t>
    </r>
    <r>
      <rPr>
        <sz val="12"/>
        <color theme="1"/>
        <rFont val="新細明體"/>
        <family val="2"/>
        <charset val="136"/>
      </rPr>
      <t>CHANEL &amp; MOI Stylized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SOLEIL DE CHANEL</t>
    </r>
  </si>
  <si>
    <t>瑞士商卡地亞國際有限公司</t>
  </si>
  <si>
    <t>卡地亞</t>
  </si>
  <si>
    <t>瑞士商奧克羅德有限公司</t>
  </si>
  <si>
    <t>On</t>
  </si>
  <si>
    <t>瑞士所有權人數</t>
  </si>
  <si>
    <t>F1</t>
  </si>
  <si>
    <r>
      <rPr>
        <sz val="12"/>
        <color theme="1"/>
        <rFont val="新細明體"/>
        <family val="2"/>
        <charset val="136"/>
      </rPr>
      <t>NIKE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NIKE &amp; Swoosh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Basketball Player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WING Design</t>
    </r>
    <r>
      <rPr>
        <sz val="12"/>
        <color theme="1"/>
        <rFont val="Linux Libertine G"/>
        <family val="2"/>
      </rPr>
      <t>（墨色）</t>
    </r>
  </si>
  <si>
    <t>荷蘭所有權人數</t>
  </si>
  <si>
    <t>德商歐斯朗股份有限公司</t>
  </si>
  <si>
    <t>OSRAM</t>
  </si>
  <si>
    <t>德商雨果伯斯商標管理公司</t>
  </si>
  <si>
    <t>BOSS HUGO BOSS</t>
  </si>
  <si>
    <t>賓士、中華賓士</t>
  </si>
  <si>
    <t>德商卡爾蔡司醫技股份有限公司</t>
  </si>
  <si>
    <r>
      <rPr>
        <sz val="12"/>
        <color theme="1"/>
        <rFont val="新細明體"/>
        <family val="2"/>
        <charset val="136"/>
      </rPr>
      <t>SMILE</t>
    </r>
    <r>
      <rPr>
        <sz val="12"/>
        <color theme="1"/>
        <rFont val="Linux Libertine G"/>
        <family val="2"/>
      </rPr>
      <t>全飛秒</t>
    </r>
  </si>
  <si>
    <r>
      <rPr>
        <sz val="12"/>
        <color theme="1"/>
        <rFont val="新細明體"/>
        <family val="2"/>
        <charset val="136"/>
      </rPr>
      <t>adidas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adidas Version 3 (stylized word mark)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Trefoil Version 5 (device mark)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Trefoil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adidas+trefoil device</t>
    </r>
  </si>
  <si>
    <r>
      <rPr>
        <sz val="12"/>
        <color theme="1"/>
        <rFont val="新細明體"/>
        <family val="2"/>
        <charset val="136"/>
      </rPr>
      <t>PUMA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JUMPING PUMA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PUMA with jumping puma device</t>
    </r>
  </si>
  <si>
    <r>
      <rPr>
        <sz val="12"/>
        <color theme="1"/>
        <rFont val="新細明體"/>
        <family val="2"/>
        <charset val="136"/>
      </rPr>
      <t>Porsche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Cayenne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Macan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PORSCHE</t>
    </r>
  </si>
  <si>
    <t>德國所有權人數</t>
  </si>
  <si>
    <t>愛爾蘭商納微半導體有限公司</t>
  </si>
  <si>
    <r>
      <rPr>
        <sz val="12"/>
        <color theme="1"/>
        <rFont val="新細明體"/>
        <family val="2"/>
        <charset val="136"/>
      </rPr>
      <t>Navitas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N LOGO</t>
    </r>
  </si>
  <si>
    <t>愛爾蘭件數</t>
  </si>
  <si>
    <t>愛爾蘭所有權人數</t>
  </si>
  <si>
    <t>瑞典商菲尼克斯戶外用品公司</t>
  </si>
  <si>
    <r>
      <rPr>
        <sz val="12"/>
        <color theme="1"/>
        <rFont val="新細明體"/>
        <family val="2"/>
        <charset val="136"/>
      </rPr>
      <t>FJALL RAVEN &amp;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Kanke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FJALLRAVEN</t>
    </r>
  </si>
  <si>
    <t>瑞典所有權人數</t>
  </si>
  <si>
    <t>丹麥商樂高法律股份有限公司</t>
  </si>
  <si>
    <r>
      <rPr>
        <sz val="12"/>
        <color theme="1"/>
        <rFont val="新細明體"/>
        <family val="2"/>
        <charset val="136"/>
      </rPr>
      <t>LEGO</t>
    </r>
    <r>
      <rPr>
        <sz val="12"/>
        <color theme="1"/>
        <rFont val="Linux Libertine G"/>
        <family val="2"/>
      </rPr>
      <t>、樂高</t>
    </r>
  </si>
  <si>
    <t>丹麥所有權人數</t>
  </si>
  <si>
    <t>盧森堡商斐樂盧森堡有限公司</t>
  </si>
  <si>
    <r>
      <rPr>
        <sz val="12"/>
        <color theme="1"/>
        <rFont val="新細明體"/>
        <family val="2"/>
        <charset val="136"/>
      </rPr>
      <t xml:space="preserve">FILA (LOGO) </t>
    </r>
    <r>
      <rPr>
        <sz val="12"/>
        <color theme="1"/>
        <rFont val="Linux Libertine G"/>
        <family val="2"/>
      </rPr>
      <t>（彩色）、</t>
    </r>
    <r>
      <rPr>
        <sz val="12"/>
        <color theme="1"/>
        <rFont val="新細明體"/>
        <family val="2"/>
        <charset val="136"/>
      </rPr>
      <t>FILA</t>
    </r>
  </si>
  <si>
    <t>PRADA MILANO (triangle - logo)</t>
  </si>
  <si>
    <t>盧森堡所有權人數</t>
  </si>
  <si>
    <r>
      <rPr>
        <sz val="12"/>
        <color theme="1"/>
        <rFont val="新細明體"/>
        <family val="2"/>
        <charset val="136"/>
      </rPr>
      <t>APPLE</t>
    </r>
    <r>
      <rPr>
        <sz val="12"/>
        <color theme="1"/>
        <rFont val="Linux Libertine G"/>
        <family val="2"/>
      </rPr>
      <t>、蘋果、</t>
    </r>
    <r>
      <rPr>
        <sz val="12"/>
        <color theme="1"/>
        <rFont val="新細明體"/>
        <family val="2"/>
        <charset val="136"/>
      </rPr>
      <t>APPLE LOGO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APPLE</t>
    </r>
    <r>
      <rPr>
        <sz val="12"/>
        <color theme="1"/>
        <rFont val="Linux Libertine G"/>
        <family val="2"/>
      </rPr>
      <t>、蘋果</t>
    </r>
    <r>
      <rPr>
        <sz val="12"/>
        <color theme="1"/>
        <rFont val="新細明體"/>
        <family val="2"/>
        <charset val="136"/>
      </rPr>
      <t>APPLE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APPLE PAY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SIRI</t>
    </r>
    <r>
      <rPr>
        <sz val="12"/>
        <color theme="1"/>
        <rFont val="Linux Libertine G"/>
        <family val="2"/>
      </rPr>
      <t>、嘿</t>
    </r>
    <r>
      <rPr>
        <sz val="12"/>
        <color theme="1"/>
        <rFont val="新細明體"/>
        <family val="2"/>
        <charset val="136"/>
      </rPr>
      <t>Siri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APPLE WATCH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APPLE WALLET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APPLE 3D TOUCH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APPLE GIVEBACK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APPLE ONE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APPLE AIRTAG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AIRPODS PRO (STYLIZED)</t>
    </r>
  </si>
  <si>
    <t>美商波克諾伯聯合公司</t>
  </si>
  <si>
    <t>JENGA</t>
  </si>
  <si>
    <t>美商波露羅蘭公司有限合夥</t>
  </si>
  <si>
    <t>POLO PLAYER SYMBOL/DESIGN</t>
  </si>
  <si>
    <r>
      <rPr>
        <sz val="12"/>
        <color theme="1"/>
        <rFont val="新細明體"/>
        <family val="2"/>
        <charset val="136"/>
      </rPr>
      <t>Supreme</t>
    </r>
    <r>
      <rPr>
        <sz val="12"/>
        <color theme="1"/>
        <rFont val="Linux Libertine G"/>
        <family val="2"/>
      </rPr>
      <t>設計圖、</t>
    </r>
    <r>
      <rPr>
        <sz val="12"/>
        <color theme="1"/>
        <rFont val="新細明體"/>
        <family val="2"/>
        <charset val="136"/>
      </rPr>
      <t>Supreme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新細明體"/>
        <family val="2"/>
        <charset val="136"/>
      </rPr>
      <t>Supreme</t>
    </r>
  </si>
  <si>
    <t>美商金百利克拉克國際公司</t>
  </si>
  <si>
    <r>
      <rPr>
        <sz val="12"/>
        <color theme="1"/>
        <rFont val="新細明體"/>
        <family val="2"/>
        <charset val="136"/>
      </rPr>
      <t>HUGGIES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HUGGIES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新細明體"/>
        <family val="2"/>
        <charset val="136"/>
      </rPr>
      <t>HUGGIES</t>
    </r>
    <r>
      <rPr>
        <sz val="12"/>
        <color theme="1"/>
        <rFont val="Linux Libertine G"/>
        <family val="2"/>
      </rPr>
      <t>設計字</t>
    </r>
  </si>
  <si>
    <t>美商爾奈科技公司</t>
  </si>
  <si>
    <r>
      <rPr>
        <sz val="12"/>
        <color theme="1"/>
        <rFont val="新細明體"/>
        <family val="2"/>
        <charset val="136"/>
      </rPr>
      <t>INVISALIGN</t>
    </r>
    <r>
      <rPr>
        <sz val="12"/>
        <color theme="1"/>
        <rFont val="Linux Libertine G"/>
        <family val="2"/>
      </rPr>
      <t>、隱適美</t>
    </r>
  </si>
  <si>
    <t>Cubs Cap Designation</t>
  </si>
  <si>
    <t>"S" Logo</t>
  </si>
  <si>
    <t>ebay</t>
  </si>
  <si>
    <t>美商第凡內公司</t>
  </si>
  <si>
    <r>
      <rPr>
        <sz val="12"/>
        <color theme="1"/>
        <rFont val="新細明體"/>
        <family val="2"/>
        <charset val="136"/>
      </rPr>
      <t>TIFFANY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TIFFANY &amp; Co.</t>
    </r>
  </si>
  <si>
    <t>美商ＨＤ美國有限責任公司</t>
  </si>
  <si>
    <t>哈雷</t>
  </si>
  <si>
    <t>美商全視線光學公司</t>
  </si>
  <si>
    <t>全視線</t>
  </si>
  <si>
    <t>美商７　１１國際有限責任公司</t>
  </si>
  <si>
    <t>BIG BITE</t>
  </si>
  <si>
    <t>美商美國聯合包裹服務公司</t>
  </si>
  <si>
    <r>
      <rPr>
        <sz val="12"/>
        <color theme="1"/>
        <rFont val="新細明體"/>
        <family val="2"/>
        <charset val="136"/>
      </rPr>
      <t>UPS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UPS &amp; Stylized Shield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UPS STORE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UPS FREIGHT SERVICES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 xml:space="preserve">UPS </t>
    </r>
    <r>
      <rPr>
        <sz val="12"/>
        <color theme="1"/>
        <rFont val="Linux Libertine G"/>
        <family val="2"/>
      </rPr>
      <t>聯合收取點、</t>
    </r>
    <r>
      <rPr>
        <sz val="12"/>
        <color theme="1"/>
        <rFont val="新細明體"/>
        <family val="2"/>
        <charset val="136"/>
      </rPr>
      <t xml:space="preserve">UPS </t>
    </r>
    <r>
      <rPr>
        <sz val="12"/>
        <color theme="1"/>
        <rFont val="Linux Libertine G"/>
        <family val="2"/>
      </rPr>
      <t>優寄點、</t>
    </r>
    <r>
      <rPr>
        <sz val="12"/>
        <color theme="1"/>
        <rFont val="新細明體"/>
        <family val="2"/>
        <charset val="136"/>
      </rPr>
      <t>UPS.COM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UPS READY</t>
    </r>
  </si>
  <si>
    <t>美商夢工廠動畫有限責任公司</t>
  </si>
  <si>
    <r>
      <rPr>
        <sz val="12"/>
        <color theme="1"/>
        <rFont val="Linux Libertine G"/>
        <family val="2"/>
      </rPr>
      <t>馴龍高手、</t>
    </r>
    <r>
      <rPr>
        <sz val="12"/>
        <color theme="1"/>
        <rFont val="Linux Libertine G"/>
        <family val="2"/>
        <charset val="1"/>
      </rPr>
      <t>Shrek</t>
    </r>
  </si>
  <si>
    <r>
      <rPr>
        <sz val="12"/>
        <color theme="1"/>
        <rFont val="新細明體"/>
        <family val="2"/>
        <charset val="136"/>
      </rPr>
      <t>GE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GE MONOGRAM</t>
    </r>
  </si>
  <si>
    <t>美商國家錄音藝術科學學院公司</t>
  </si>
  <si>
    <r>
      <rPr>
        <sz val="12"/>
        <color theme="1"/>
        <rFont val="新細明體"/>
        <family val="2"/>
        <charset val="136"/>
      </rPr>
      <t>GRAMMY</t>
    </r>
    <r>
      <rPr>
        <sz val="12"/>
        <color theme="1"/>
        <rFont val="Linux Libertine G"/>
        <family val="2"/>
      </rPr>
      <t>、葛萊美</t>
    </r>
  </si>
  <si>
    <t>美商屋柏技術有限公司</t>
  </si>
  <si>
    <t>UBER</t>
  </si>
  <si>
    <t>美商谷歌有限責任公司</t>
  </si>
  <si>
    <t>NEW MAPS LOGO</t>
  </si>
  <si>
    <t>美商二十世紀福斯影片公司</t>
  </si>
  <si>
    <t>Avatar</t>
  </si>
  <si>
    <t>EXCEL</t>
  </si>
  <si>
    <t>美商哈佛大學校長及評議會</t>
  </si>
  <si>
    <r>
      <rPr>
        <sz val="12"/>
        <color theme="1"/>
        <rFont val="新細明體"/>
        <family val="2"/>
        <charset val="136"/>
      </rPr>
      <t>HARVARD</t>
    </r>
    <r>
      <rPr>
        <sz val="12"/>
        <color theme="1"/>
        <rFont val="Linux Libertine G"/>
        <family val="2"/>
      </rPr>
      <t>、哈佛</t>
    </r>
  </si>
  <si>
    <t>美商亞馬遜科技公司</t>
  </si>
  <si>
    <t>Amazon</t>
  </si>
  <si>
    <t>美商麥克隆科技公司</t>
  </si>
  <si>
    <t>MICRON</t>
  </si>
  <si>
    <r>
      <rPr>
        <sz val="12"/>
        <color theme="1"/>
        <rFont val="新細明體"/>
        <family val="2"/>
        <charset val="136"/>
      </rPr>
      <t>design mark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TORY BURCH</t>
    </r>
  </si>
  <si>
    <r>
      <rPr>
        <sz val="12"/>
        <color theme="1"/>
        <rFont val="Linux Libertine G"/>
        <family val="2"/>
      </rPr>
      <t>美商</t>
    </r>
    <r>
      <rPr>
        <sz val="12"/>
        <color theme="1"/>
        <rFont val="Linux Libertine G"/>
        <family val="2"/>
        <charset val="1"/>
      </rPr>
      <t>HBI</t>
    </r>
    <r>
      <rPr>
        <sz val="12"/>
        <color theme="1"/>
        <rFont val="Linux Libertine G"/>
        <family val="2"/>
      </rPr>
      <t>品牌服裝公司</t>
    </r>
  </si>
  <si>
    <t>美商節拍電子有限公司</t>
  </si>
  <si>
    <r>
      <rPr>
        <sz val="12"/>
        <color theme="1"/>
        <rFont val="新細明體"/>
        <family val="2"/>
        <charset val="136"/>
      </rPr>
      <t xml:space="preserve">B </t>
    </r>
    <r>
      <rPr>
        <sz val="12"/>
        <color theme="1"/>
        <rFont val="Linux Libertine G"/>
        <family val="2"/>
      </rPr>
      <t>設計圖</t>
    </r>
  </si>
  <si>
    <t>UNDER ARMOUR (in block letters)</t>
  </si>
  <si>
    <r>
      <rPr>
        <sz val="12"/>
        <color theme="1"/>
        <rFont val="新細明體"/>
        <family val="1"/>
        <charset val="136"/>
      </rPr>
      <t>DISNEY Stylized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Mickey Mouse 3 Circle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TSUM TSUM</t>
    </r>
  </si>
  <si>
    <r>
      <rPr>
        <sz val="12"/>
        <color theme="1"/>
        <rFont val="新細明體"/>
        <family val="2"/>
        <charset val="136"/>
      </rPr>
      <t>STARBUCKS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STARBUCKS COFFEE (Design)</t>
    </r>
  </si>
  <si>
    <r>
      <rPr>
        <sz val="12"/>
        <color theme="1"/>
        <rFont val="新細明體"/>
        <family val="2"/>
        <charset val="136"/>
      </rPr>
      <t>MasterCard</t>
    </r>
    <r>
      <rPr>
        <sz val="12"/>
        <color theme="1"/>
        <rFont val="Linux Libertine G"/>
        <family val="2"/>
      </rPr>
      <t xml:space="preserve">、萬事達 </t>
    </r>
    <r>
      <rPr>
        <sz val="12"/>
        <color theme="1"/>
        <rFont val="新細明體"/>
        <family val="2"/>
        <charset val="136"/>
      </rPr>
      <t>(MASTERCARD IN CHINESE CHARACTERS)</t>
    </r>
    <r>
      <rPr>
        <sz val="12"/>
        <color theme="1"/>
        <rFont val="Linux Libertine G"/>
        <family val="2"/>
      </rPr>
      <t>、萬事達卡</t>
    </r>
  </si>
  <si>
    <t>美國所有權人數</t>
  </si>
  <si>
    <t>開曼群島商騰訊控股有限公司</t>
  </si>
  <si>
    <t>QQ</t>
  </si>
  <si>
    <r>
      <rPr>
        <sz val="12"/>
        <color theme="1"/>
        <rFont val="Linux Libertine G"/>
        <family val="2"/>
      </rPr>
      <t>音符圖形、</t>
    </r>
    <r>
      <rPr>
        <sz val="12"/>
        <color theme="1"/>
        <rFont val="Linux Libertine G"/>
        <family val="2"/>
        <charset val="1"/>
      </rPr>
      <t>Tik Tok</t>
    </r>
  </si>
  <si>
    <t>開曼群島商檸檬公司</t>
  </si>
  <si>
    <t>字節跳動（簡體字）、字節跳動</t>
  </si>
  <si>
    <t>開曼群島所有權人數</t>
  </si>
  <si>
    <t>英屬維京群島商富爾康有限公司</t>
  </si>
  <si>
    <t>小熊頭</t>
  </si>
  <si>
    <t>英屬維京群島所有權人數</t>
  </si>
  <si>
    <t>總所有權人數</t>
  </si>
  <si>
    <t>多多</t>
  </si>
  <si>
    <t>統一超商股份有限公司</t>
  </si>
  <si>
    <r>
      <rPr>
        <sz val="12"/>
        <color rgb="FF000000"/>
        <rFont val="新細明體"/>
        <family val="1"/>
        <charset val="136"/>
      </rPr>
      <t xml:space="preserve">OPEN </t>
    </r>
    <r>
      <rPr>
        <sz val="12"/>
        <color rgb="FF000000"/>
        <rFont val="Linux Libertine G"/>
        <family val="2"/>
      </rPr>
      <t>小將及圖</t>
    </r>
  </si>
  <si>
    <r>
      <rPr>
        <sz val="12"/>
        <color rgb="FF000000"/>
        <rFont val="新細明體"/>
        <family val="1"/>
        <charset val="136"/>
      </rPr>
      <t>Cosmed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Cosmed</t>
    </r>
    <r>
      <rPr>
        <sz val="12"/>
        <color rgb="FF000000"/>
        <rFont val="Linux Libertine G"/>
        <family val="2"/>
      </rPr>
      <t>及圖、康是美</t>
    </r>
    <r>
      <rPr>
        <sz val="12"/>
        <color rgb="FF000000"/>
        <rFont val="新細明體"/>
        <family val="1"/>
        <charset val="136"/>
      </rPr>
      <t>COSMED</t>
    </r>
    <r>
      <rPr>
        <sz val="12"/>
        <color rgb="FF000000"/>
        <rFont val="Linux Libertine G"/>
        <family val="2"/>
      </rPr>
      <t>及圖、康是美</t>
    </r>
  </si>
  <si>
    <t>謝建青</t>
  </si>
  <si>
    <t>黑面蔡</t>
  </si>
  <si>
    <r>
      <rPr>
        <sz val="12"/>
        <color rgb="FF000000"/>
        <rFont val="新細明體"/>
        <family val="1"/>
        <charset val="136"/>
      </rPr>
      <t xml:space="preserve">TutorABC 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 xml:space="preserve">TutorABC </t>
    </r>
    <r>
      <rPr>
        <sz val="12"/>
        <color rgb="FF000000"/>
        <rFont val="Linux Libertine G"/>
        <family val="2"/>
      </rPr>
      <t>及圖、</t>
    </r>
    <r>
      <rPr>
        <sz val="12"/>
        <color rgb="FF000000"/>
        <rFont val="新細明體"/>
        <family val="1"/>
        <charset val="136"/>
      </rPr>
      <t>TutorABC.com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 xml:space="preserve">TutorABC </t>
    </r>
    <r>
      <rPr>
        <sz val="12"/>
        <color rgb="FF000000"/>
        <rFont val="Linux Libertine G"/>
        <family val="2"/>
      </rPr>
      <t>設計圖 、</t>
    </r>
    <r>
      <rPr>
        <sz val="12"/>
        <color rgb="FF000000"/>
        <rFont val="新細明體"/>
        <family val="1"/>
        <charset val="136"/>
      </rPr>
      <t>TutorABCjr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 xml:space="preserve">TutorMing </t>
    </r>
    <r>
      <rPr>
        <sz val="12"/>
        <color rgb="FF000000"/>
        <rFont val="Linux Libertine G"/>
        <family val="2"/>
      </rPr>
      <t>明言网及圖等</t>
    </r>
  </si>
  <si>
    <t>廣達、廣達電腦</t>
  </si>
  <si>
    <r>
      <rPr>
        <sz val="12"/>
        <color theme="1"/>
        <rFont val="Linux Libertine G"/>
        <family val="2"/>
      </rPr>
      <t>晶華、晶華</t>
    </r>
    <r>
      <rPr>
        <sz val="12"/>
        <color theme="1"/>
        <rFont val="Linux Libertine G"/>
        <family val="2"/>
        <charset val="1"/>
      </rPr>
      <t>GRAND FORMOSA</t>
    </r>
  </si>
  <si>
    <r>
      <rPr>
        <sz val="12"/>
        <color rgb="FF000000"/>
        <rFont val="Linux Libertine G"/>
        <family val="2"/>
      </rPr>
      <t>歐萊德、</t>
    </r>
    <r>
      <rPr>
        <sz val="12"/>
        <color rgb="FF000000"/>
        <rFont val="Linux Libertine G"/>
        <family val="2"/>
        <charset val="1"/>
      </rPr>
      <t>O’right</t>
    </r>
    <r>
      <rPr>
        <sz val="12"/>
        <color rgb="FF000000"/>
        <rFont val="Linux Libertine G"/>
        <family val="2"/>
      </rPr>
      <t>設計圖</t>
    </r>
  </si>
  <si>
    <t>阿瘦實業股份有限公司</t>
  </si>
  <si>
    <r>
      <rPr>
        <sz val="12"/>
        <color theme="1"/>
        <rFont val="新細明體"/>
        <family val="1"/>
        <charset val="136"/>
      </rPr>
      <t>A.S.O AMIABLE STYLISH OUTLOOK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新細明體"/>
        <family val="1"/>
        <charset val="136"/>
      </rPr>
      <t>A.S.O</t>
    </r>
    <r>
      <rPr>
        <sz val="12"/>
        <color theme="1"/>
        <rFont val="Linux Libertine G"/>
        <family val="2"/>
      </rPr>
      <t xml:space="preserve">、阿瘦 </t>
    </r>
    <r>
      <rPr>
        <sz val="12"/>
        <color theme="1"/>
        <rFont val="新細明體"/>
        <family val="1"/>
        <charset val="136"/>
      </rPr>
      <t>A.S.O AMIABLE STYLISH OUTLOOK</t>
    </r>
    <r>
      <rPr>
        <sz val="12"/>
        <color theme="1"/>
        <rFont val="Linux Libertine G"/>
        <family val="2"/>
      </rPr>
      <t>及圖</t>
    </r>
  </si>
  <si>
    <r>
      <rPr>
        <sz val="12"/>
        <rFont val="Linux Libertine G"/>
        <family val="2"/>
      </rPr>
      <t>萬家香及圖、萬家香及圖</t>
    </r>
    <r>
      <rPr>
        <sz val="12"/>
        <rFont val="Linux Libertine G"/>
        <family val="2"/>
        <charset val="1"/>
      </rPr>
      <t>WAN JA SHAN</t>
    </r>
  </si>
  <si>
    <t>旗山龍鳳食品股份有限公司</t>
  </si>
  <si>
    <t>龍鳳及圖</t>
  </si>
  <si>
    <t>彤達餐飲股份有限公司</t>
  </si>
  <si>
    <r>
      <rPr>
        <sz val="12"/>
        <rFont val="Linux Libertine G"/>
        <family val="2"/>
      </rPr>
      <t xml:space="preserve">犇、犇及圖 </t>
    </r>
    <r>
      <rPr>
        <sz val="12"/>
        <rFont val="Linux Libertine G"/>
        <family val="2"/>
        <charset val="1"/>
      </rPr>
      <t>BEN</t>
    </r>
    <r>
      <rPr>
        <sz val="12"/>
        <rFont val="Linux Libertine G"/>
        <family val="2"/>
      </rPr>
      <t>、犇　和三味、犇 極鍋物、犇 極嚴選、 犇牛肉食堂</t>
    </r>
  </si>
  <si>
    <r>
      <rPr>
        <sz val="12"/>
        <rFont val="新細明體"/>
        <family val="1"/>
        <charset val="136"/>
      </rPr>
      <t>50</t>
    </r>
    <r>
      <rPr>
        <sz val="12"/>
        <rFont val="Linux Libertine G"/>
        <family val="2"/>
      </rPr>
      <t>嵐及圖</t>
    </r>
  </si>
  <si>
    <r>
      <rPr>
        <sz val="12"/>
        <rFont val="Linux Libertine G"/>
        <family val="2"/>
      </rPr>
      <t>中鋼集團及圖</t>
    </r>
    <r>
      <rPr>
        <sz val="12"/>
        <rFont val="Linux Libertine G"/>
        <family val="2"/>
        <charset val="1"/>
      </rPr>
      <t>CSC GROUP</t>
    </r>
    <r>
      <rPr>
        <sz val="12"/>
        <rFont val="Linux Libertine G"/>
        <family val="2"/>
      </rPr>
      <t>、中鋼公司標章</t>
    </r>
  </si>
  <si>
    <r>
      <rPr>
        <sz val="12"/>
        <rFont val="Linux Libertine G"/>
        <family val="2"/>
      </rPr>
      <t>東元、</t>
    </r>
    <r>
      <rPr>
        <sz val="12"/>
        <rFont val="Linux Libertine G"/>
        <family val="2"/>
        <charset val="1"/>
      </rPr>
      <t>TECO</t>
    </r>
    <r>
      <rPr>
        <sz val="12"/>
        <rFont val="Linux Libertine G"/>
        <family val="2"/>
      </rPr>
      <t>及圖</t>
    </r>
  </si>
  <si>
    <t>義美食品股份有限公司</t>
  </si>
  <si>
    <r>
      <rPr>
        <sz val="12"/>
        <rFont val="新細明體"/>
        <family val="1"/>
        <charset val="136"/>
      </rPr>
      <t xml:space="preserve">I MEI </t>
    </r>
    <r>
      <rPr>
        <sz val="12"/>
        <rFont val="Linux Libertine G"/>
        <family val="2"/>
      </rPr>
      <t>及皇冠圖、</t>
    </r>
    <r>
      <rPr>
        <sz val="12"/>
        <rFont val="新細明體"/>
        <family val="1"/>
        <charset val="136"/>
      </rPr>
      <t>I MEI</t>
    </r>
    <r>
      <rPr>
        <sz val="12"/>
        <rFont val="Linux Libertine G"/>
        <family val="2"/>
      </rPr>
      <t>王冠圖</t>
    </r>
  </si>
  <si>
    <t>老協珍股份有限公司</t>
  </si>
  <si>
    <r>
      <rPr>
        <sz val="12"/>
        <rFont val="Linux Libertine G"/>
        <family val="2"/>
      </rPr>
      <t>老協珍</t>
    </r>
    <r>
      <rPr>
        <sz val="12"/>
        <rFont val="Linux Libertine G"/>
        <family val="2"/>
        <charset val="1"/>
      </rPr>
      <t>LAO XIE ZHEN</t>
    </r>
    <r>
      <rPr>
        <sz val="12"/>
        <rFont val="Linux Libertine G"/>
        <family val="2"/>
      </rPr>
      <t>及圖、協、公司標章</t>
    </r>
  </si>
  <si>
    <t>杏輝藥品工業股份有限公司</t>
  </si>
  <si>
    <t>杏輝</t>
  </si>
  <si>
    <t>后政企業有限公司</t>
  </si>
  <si>
    <r>
      <rPr>
        <sz val="12"/>
        <rFont val="Linux Libertine G"/>
        <family val="2"/>
      </rPr>
      <t xml:space="preserve">品皇、品皇及圖 </t>
    </r>
    <r>
      <rPr>
        <sz val="12"/>
        <rFont val="Linux Libertine G"/>
        <family val="2"/>
        <charset val="1"/>
      </rPr>
      <t>PING HUANG</t>
    </r>
    <r>
      <rPr>
        <sz val="12"/>
        <rFont val="Linux Libertine G"/>
        <family val="2"/>
      </rPr>
      <t>、后政公司標章</t>
    </r>
  </si>
  <si>
    <r>
      <rPr>
        <sz val="12"/>
        <rFont val="Linux Libertine G"/>
        <family val="2"/>
      </rPr>
      <t>富士康、</t>
    </r>
    <r>
      <rPr>
        <sz val="12"/>
        <rFont val="Linux Libertine G"/>
        <family val="2"/>
        <charset val="1"/>
      </rPr>
      <t>Foxconn</t>
    </r>
  </si>
  <si>
    <r>
      <rPr>
        <sz val="12"/>
        <rFont val="新細明體"/>
        <family val="1"/>
        <charset val="136"/>
      </rPr>
      <t>iSofa</t>
    </r>
    <r>
      <rPr>
        <sz val="12"/>
        <rFont val="Linux Libertine G"/>
        <family val="2"/>
      </rPr>
      <t>及圖、</t>
    </r>
    <r>
      <rPr>
        <sz val="12"/>
        <rFont val="新細明體"/>
        <family val="1"/>
        <charset val="136"/>
      </rPr>
      <t>iSofa</t>
    </r>
    <r>
      <rPr>
        <sz val="12"/>
        <rFont val="Linux Libertine G"/>
        <family val="2"/>
      </rPr>
      <t>、</t>
    </r>
    <r>
      <rPr>
        <sz val="12"/>
        <rFont val="新細明體"/>
        <family val="1"/>
        <charset val="136"/>
      </rPr>
      <t>FUJI</t>
    </r>
  </si>
  <si>
    <t>優擎科技有限公司</t>
  </si>
  <si>
    <t>海芙</t>
  </si>
  <si>
    <r>
      <rPr>
        <sz val="12"/>
        <rFont val="Linux Libertine G"/>
        <family val="2"/>
      </rPr>
      <t>寬庭、</t>
    </r>
    <r>
      <rPr>
        <sz val="12"/>
        <rFont val="Linux Libertine G"/>
        <family val="2"/>
        <charset val="1"/>
      </rPr>
      <t>KL by KUAN’S</t>
    </r>
    <r>
      <rPr>
        <sz val="12"/>
        <rFont val="Linux Libertine G"/>
        <family val="2"/>
      </rPr>
      <t>、</t>
    </r>
    <r>
      <rPr>
        <sz val="12"/>
        <rFont val="Linux Libertine G"/>
        <family val="2"/>
        <charset val="1"/>
      </rPr>
      <t>KUAN’S LIVING</t>
    </r>
  </si>
  <si>
    <t>達爾膚生醫科技股份有限公司</t>
  </si>
  <si>
    <r>
      <rPr>
        <sz val="12"/>
        <rFont val="新細明體"/>
        <family val="1"/>
        <charset val="136"/>
      </rPr>
      <t>DR. WU</t>
    </r>
    <r>
      <rPr>
        <sz val="12"/>
        <rFont val="Linux Libertine G"/>
        <family val="2"/>
      </rPr>
      <t>、</t>
    </r>
    <r>
      <rPr>
        <sz val="12"/>
        <rFont val="新細明體"/>
        <family val="1"/>
        <charset val="136"/>
      </rPr>
      <t xml:space="preserve">DR. WU </t>
    </r>
    <r>
      <rPr>
        <sz val="12"/>
        <rFont val="Linux Libertine G"/>
        <family val="2"/>
      </rPr>
      <t>及圖</t>
    </r>
  </si>
  <si>
    <t>江記永安囍餅有限公司</t>
  </si>
  <si>
    <r>
      <rPr>
        <sz val="12"/>
        <rFont val="Linux Libertine G"/>
        <family val="2"/>
      </rPr>
      <t xml:space="preserve">永安、江記永安 </t>
    </r>
    <r>
      <rPr>
        <sz val="12"/>
        <rFont val="Linux Libertine G"/>
        <family val="2"/>
        <charset val="1"/>
      </rPr>
      <t xml:space="preserve">JIANG JI YUNG AN </t>
    </r>
    <r>
      <rPr>
        <sz val="12"/>
        <rFont val="Linux Libertine G"/>
        <family val="2"/>
      </rPr>
      <t xml:space="preserve">及圖 </t>
    </r>
    <r>
      <rPr>
        <sz val="12"/>
        <rFont val="Linux Libertine G"/>
        <family val="2"/>
        <charset val="1"/>
      </rPr>
      <t>Since 1975</t>
    </r>
  </si>
  <si>
    <t>寶雅國際股份有限公司</t>
  </si>
  <si>
    <t>POYA</t>
  </si>
  <si>
    <t>老頭擺實業有限公司</t>
  </si>
  <si>
    <t>老頭擺</t>
  </si>
  <si>
    <t>陳燕鳳</t>
  </si>
  <si>
    <t>阿璋、老担阿璋</t>
  </si>
  <si>
    <t>池袋股份有限公司</t>
  </si>
  <si>
    <t>H2O</t>
  </si>
  <si>
    <t>久津實業股份有限公司</t>
  </si>
  <si>
    <r>
      <rPr>
        <sz val="12"/>
        <rFont val="Linux Libertine G"/>
        <family val="2"/>
      </rPr>
      <t>波蜜及圖</t>
    </r>
    <r>
      <rPr>
        <sz val="12"/>
        <rFont val="Linux Libertine G"/>
        <family val="2"/>
        <charset val="1"/>
      </rPr>
      <t>BOMY</t>
    </r>
    <r>
      <rPr>
        <sz val="12"/>
        <rFont val="Linux Libertine G"/>
        <family val="2"/>
      </rPr>
      <t>、波蜜及圖、久津實業股份有限公司標章</t>
    </r>
  </si>
  <si>
    <r>
      <rPr>
        <sz val="12"/>
        <rFont val="新細明體"/>
        <family val="1"/>
        <charset val="136"/>
      </rPr>
      <t>momo</t>
    </r>
    <r>
      <rPr>
        <sz val="12"/>
        <rFont val="Linux Libertine G"/>
        <family val="2"/>
      </rPr>
      <t>、</t>
    </r>
    <r>
      <rPr>
        <sz val="12"/>
        <rFont val="新細明體"/>
        <family val="1"/>
        <charset val="136"/>
      </rPr>
      <t>momo</t>
    </r>
    <r>
      <rPr>
        <sz val="12"/>
        <rFont val="Linux Libertine G"/>
        <family val="2"/>
      </rPr>
      <t>電視購物、</t>
    </r>
    <r>
      <rPr>
        <sz val="12"/>
        <rFont val="新細明體"/>
        <family val="1"/>
        <charset val="136"/>
      </rPr>
      <t>momo</t>
    </r>
    <r>
      <rPr>
        <sz val="12"/>
        <rFont val="Linux Libertine G"/>
        <family val="2"/>
      </rPr>
      <t>購物網、</t>
    </r>
    <r>
      <rPr>
        <sz val="12"/>
        <rFont val="新細明體"/>
        <family val="1"/>
        <charset val="136"/>
      </rPr>
      <t>momo</t>
    </r>
    <r>
      <rPr>
        <sz val="12"/>
        <rFont val="Linux Libertine G"/>
        <family val="2"/>
      </rPr>
      <t>及設計圖、</t>
    </r>
    <r>
      <rPr>
        <sz val="12"/>
        <rFont val="新細明體"/>
        <family val="1"/>
        <charset val="136"/>
      </rPr>
      <t>momo</t>
    </r>
    <r>
      <rPr>
        <sz val="12"/>
        <rFont val="Linux Libertine G"/>
        <family val="2"/>
      </rPr>
      <t>藥妝及設計圖</t>
    </r>
  </si>
  <si>
    <t>安妞餐飲有限公司</t>
  </si>
  <si>
    <r>
      <rPr>
        <sz val="12"/>
        <rFont val="Linux Libertine G"/>
        <family val="2"/>
      </rPr>
      <t>安妞 你好</t>
    </r>
    <r>
      <rPr>
        <sz val="12"/>
        <rFont val="Linux Libertine G"/>
        <family val="2"/>
        <charset val="1"/>
      </rPr>
      <t>/</t>
    </r>
    <r>
      <rPr>
        <sz val="12"/>
        <rFont val="Linux Libertine G"/>
        <family val="2"/>
      </rPr>
      <t>再見（韓文）紅通通韓國烤肉食堂</t>
    </r>
  </si>
  <si>
    <r>
      <rPr>
        <sz val="12"/>
        <rFont val="Linux Libertine G"/>
        <family val="2"/>
      </rPr>
      <t xml:space="preserve">中華民國紅十字會 </t>
    </r>
    <r>
      <rPr>
        <sz val="12"/>
        <rFont val="Linux Libertine G"/>
        <family val="2"/>
        <charset val="1"/>
      </rPr>
      <t>THE RED CROSS SOCIETY OF THE REPUBLIC OF CHINA</t>
    </r>
    <r>
      <rPr>
        <sz val="12"/>
        <rFont val="Linux Libertine G"/>
        <family val="2"/>
      </rPr>
      <t>及圖</t>
    </r>
  </si>
  <si>
    <t>衛生福利部國家中醫藥研究所</t>
  </si>
  <si>
    <r>
      <rPr>
        <sz val="12"/>
        <rFont val="Linux Libertine G"/>
        <family val="2"/>
      </rPr>
      <t>臺灣清冠一號、福爾摩沙清冠一號、福爾摩沙清冠一號</t>
    </r>
    <r>
      <rPr>
        <sz val="12"/>
        <rFont val="Linux Libertine G"/>
        <family val="2"/>
        <charset val="1"/>
      </rPr>
      <t>FORMOCOVIR</t>
    </r>
    <r>
      <rPr>
        <sz val="12"/>
        <rFont val="Linux Libertine G"/>
        <family val="2"/>
      </rPr>
      <t>、臺灣清冠一號</t>
    </r>
    <r>
      <rPr>
        <sz val="12"/>
        <rFont val="Linux Libertine G"/>
        <family val="2"/>
        <charset val="1"/>
      </rPr>
      <t>TAINOCOVIR</t>
    </r>
    <r>
      <rPr>
        <sz val="12"/>
        <rFont val="Linux Libertine G"/>
        <family val="2"/>
      </rPr>
      <t>、臺灣清冠二號</t>
    </r>
  </si>
  <si>
    <t>全聯實業股份有限公司</t>
  </si>
  <si>
    <t>全聯、全聯社、全聯先生、全聯福利中心</t>
  </si>
  <si>
    <t>連江縣政府</t>
  </si>
  <si>
    <t>馬祖藍眼淚</t>
  </si>
  <si>
    <r>
      <rPr>
        <sz val="12"/>
        <rFont val="新細明體"/>
        <family val="1"/>
        <charset val="136"/>
      </rPr>
      <t>gamania</t>
    </r>
    <r>
      <rPr>
        <sz val="12"/>
        <rFont val="Linux Libertine G"/>
        <family val="2"/>
      </rPr>
      <t>及圖</t>
    </r>
  </si>
  <si>
    <t>中國衛生材料生產中心股份有限公司</t>
  </si>
  <si>
    <r>
      <rPr>
        <sz val="12"/>
        <rFont val="Linux Libertine G"/>
        <family val="2"/>
      </rPr>
      <t xml:space="preserve">中衛 </t>
    </r>
    <r>
      <rPr>
        <sz val="12"/>
        <rFont val="Linux Libertine G"/>
        <family val="2"/>
        <charset val="1"/>
      </rPr>
      <t>csd</t>
    </r>
    <r>
      <rPr>
        <sz val="12"/>
        <rFont val="Linux Libertine G"/>
        <family val="2"/>
      </rPr>
      <t>、 中衛</t>
    </r>
  </si>
  <si>
    <t>奇美實業股份有限公司</t>
  </si>
  <si>
    <r>
      <rPr>
        <sz val="12"/>
        <rFont val="Linux Libertine G"/>
        <family val="2"/>
      </rPr>
      <t>奇美、</t>
    </r>
    <r>
      <rPr>
        <sz val="12"/>
        <rFont val="Linux Libertine G"/>
        <family val="2"/>
        <charset val="1"/>
      </rPr>
      <t>CHI MEI</t>
    </r>
  </si>
  <si>
    <r>
      <rPr>
        <b/>
        <sz val="12"/>
        <rFont val="Linux Libertine G"/>
        <family val="2"/>
      </rPr>
      <t>國家</t>
    </r>
    <r>
      <rPr>
        <b/>
        <sz val="12"/>
        <rFont val="Linux Libertine G"/>
        <family val="2"/>
        <charset val="1"/>
      </rPr>
      <t>/</t>
    </r>
    <r>
      <rPr>
        <b/>
        <sz val="12"/>
        <rFont val="Linux Libertine G"/>
        <family val="2"/>
      </rPr>
      <t>地區</t>
    </r>
  </si>
  <si>
    <t>各國件數</t>
  </si>
  <si>
    <t>各國著名商標所有人數</t>
  </si>
  <si>
    <t>大陸商智馬達汽車有限公司</t>
  </si>
  <si>
    <r>
      <rPr>
        <sz val="12"/>
        <color theme="1"/>
        <rFont val="新細明體"/>
        <family val="1"/>
        <charset val="136"/>
      </rPr>
      <t>SMART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New Smart Logo</t>
    </r>
  </si>
  <si>
    <t>大陸商北京達佳互聯信息技術有限公司</t>
  </si>
  <si>
    <t>kwai</t>
  </si>
  <si>
    <t>上海和平飯店有限公司</t>
  </si>
  <si>
    <r>
      <rPr>
        <sz val="12"/>
        <color theme="1"/>
        <rFont val="Linux Libertine G"/>
        <family val="2"/>
      </rPr>
      <t>和平飯店</t>
    </r>
    <r>
      <rPr>
        <sz val="12"/>
        <color theme="1"/>
        <rFont val="Linux Libertine G"/>
        <family val="2"/>
        <charset val="1"/>
      </rPr>
      <t>PEACE HOTEL</t>
    </r>
  </si>
  <si>
    <t>件數</t>
  </si>
  <si>
    <t>所有人數</t>
  </si>
  <si>
    <t>香港商保羅弗蘭克有限公司</t>
  </si>
  <si>
    <r>
      <rPr>
        <sz val="12"/>
        <color theme="1"/>
        <rFont val="新細明體"/>
        <family val="1"/>
        <charset val="136"/>
      </rPr>
      <t>JULIUS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Julius &amp; Friends</t>
    </r>
  </si>
  <si>
    <r>
      <rPr>
        <sz val="12"/>
        <color rgb="FF000000"/>
        <rFont val="新細明體"/>
        <family val="1"/>
        <charset val="136"/>
      </rPr>
      <t>TWG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TWG</t>
    </r>
    <r>
      <rPr>
        <sz val="12"/>
        <color rgb="FF000000"/>
        <rFont val="Linux Libertine G"/>
        <family val="2"/>
      </rPr>
      <t>及圖、</t>
    </r>
    <r>
      <rPr>
        <sz val="12"/>
        <color rgb="FF000000"/>
        <rFont val="新細明體"/>
        <family val="1"/>
        <charset val="136"/>
      </rPr>
      <t xml:space="preserve">TWG TEA 1837 </t>
    </r>
    <r>
      <rPr>
        <sz val="12"/>
        <color rgb="FF000000"/>
        <rFont val="Linux Libertine G"/>
        <family val="2"/>
      </rPr>
      <t>及圖</t>
    </r>
  </si>
  <si>
    <t>新加坡商新加坡航空股份有限公司</t>
  </si>
  <si>
    <r>
      <rPr>
        <sz val="12"/>
        <color rgb="FF000000"/>
        <rFont val="Linux Libertine G"/>
        <family val="2"/>
      </rPr>
      <t xml:space="preserve"> 新航假期 </t>
    </r>
    <r>
      <rPr>
        <sz val="12"/>
        <color rgb="FF000000"/>
        <rFont val="Linux Libertine G"/>
        <family val="2"/>
        <charset val="1"/>
      </rPr>
      <t>(SIA Holidays in Chinese characters)</t>
    </r>
    <r>
      <rPr>
        <sz val="12"/>
        <color rgb="FF000000"/>
        <rFont val="Linux Libertine G"/>
        <family val="2"/>
      </rPr>
      <t>、新航翔雲商旅獎賞、新加坡航空</t>
    </r>
  </si>
  <si>
    <t>南韓</t>
  </si>
  <si>
    <t>南韓商欸泚一共益股份有限公司</t>
  </si>
  <si>
    <r>
      <rPr>
        <sz val="12"/>
        <color rgb="FF000000"/>
        <rFont val="新細明體"/>
        <family val="1"/>
        <charset val="136"/>
      </rPr>
      <t>H201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H201</t>
    </r>
    <r>
      <rPr>
        <sz val="12"/>
        <color rgb="FF000000"/>
        <rFont val="Linux Libertine G"/>
        <family val="2"/>
      </rPr>
      <t>設計圖</t>
    </r>
  </si>
  <si>
    <t>韓商．三星電子股份有限公司</t>
  </si>
  <si>
    <r>
      <rPr>
        <sz val="12"/>
        <color rgb="FF000000"/>
        <rFont val="新細明體"/>
        <family val="1"/>
        <charset val="136"/>
      </rPr>
      <t>SAMSUNG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SAMSUNG</t>
    </r>
    <r>
      <rPr>
        <sz val="12"/>
        <color rgb="FF000000"/>
        <rFont val="Linux Libertine G"/>
        <family val="2"/>
      </rPr>
      <t>及圖</t>
    </r>
  </si>
  <si>
    <t>韓商．羅伊視效動漫有限公司</t>
  </si>
  <si>
    <t xml:space="preserve"> ROBOCAR POLI &amp; device</t>
  </si>
  <si>
    <r>
      <rPr>
        <sz val="12"/>
        <color rgb="FF000000"/>
        <rFont val="新細明體"/>
        <family val="1"/>
        <charset val="136"/>
      </rPr>
      <t>POKEMON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PIKACHU &amp; design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新細明體"/>
        <family val="1"/>
        <charset val="136"/>
      </rPr>
      <t>PoKeMoN/GO (color logo)</t>
    </r>
    <r>
      <rPr>
        <sz val="12"/>
        <color rgb="FF000000"/>
        <rFont val="Linux Libertine G"/>
        <family val="2"/>
      </rPr>
      <t>、ピカチュウ</t>
    </r>
    <r>
      <rPr>
        <sz val="12"/>
        <color rgb="FF000000"/>
        <rFont val="新細明體"/>
        <family val="1"/>
        <charset val="136"/>
      </rPr>
      <t>PIKACHU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新細明體"/>
        <family val="1"/>
        <charset val="136"/>
      </rPr>
      <t>Device + NINTENDO/SWITCH (logo)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新細明體"/>
        <family val="1"/>
        <charset val="136"/>
      </rPr>
      <t>Device/NINTENDO/SWITCH (logo)</t>
    </r>
    <r>
      <rPr>
        <sz val="12"/>
        <color rgb="FF000000"/>
        <rFont val="Linux Libertine G"/>
        <family val="2"/>
      </rPr>
      <t xml:space="preserve">、
</t>
    </r>
    <r>
      <rPr>
        <sz val="12"/>
        <color rgb="FF000000"/>
        <rFont val="新細明體"/>
        <family val="1"/>
        <charset val="136"/>
      </rPr>
      <t>NINTENDO/SWITCH (logo)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NINTENDO SWITCH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Mario Design (standing)</t>
    </r>
  </si>
  <si>
    <t>日商大創產業股份有限公司</t>
  </si>
  <si>
    <t>DAISO</t>
  </si>
  <si>
    <t>GODZILLA</t>
  </si>
  <si>
    <t>日商雅馬多控股集團有限公司</t>
  </si>
  <si>
    <r>
      <rPr>
        <sz val="12"/>
        <color theme="1"/>
        <rFont val="新細明體"/>
        <family val="1"/>
        <charset val="136"/>
      </rPr>
      <t xml:space="preserve">TAKKYUBIN </t>
    </r>
    <r>
      <rPr>
        <sz val="12"/>
        <color theme="1"/>
        <rFont val="Linux Libertine G"/>
        <family val="2"/>
      </rPr>
      <t>宅急便</t>
    </r>
  </si>
  <si>
    <r>
      <rPr>
        <sz val="12"/>
        <color rgb="FF000000"/>
        <rFont val="新細明體"/>
        <family val="1"/>
        <charset val="136"/>
      </rPr>
      <t>Hello Kitty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Hello Kitty</t>
    </r>
    <r>
      <rPr>
        <sz val="12"/>
        <color rgb="FF000000"/>
        <rFont val="Linux Libertine G"/>
        <family val="2"/>
      </rPr>
      <t>及圖、</t>
    </r>
    <r>
      <rPr>
        <sz val="12"/>
        <color rgb="FF000000"/>
        <rFont val="新細明體"/>
        <family val="1"/>
        <charset val="136"/>
      </rPr>
      <t>KT</t>
    </r>
    <r>
      <rPr>
        <sz val="12"/>
        <color rgb="FF000000"/>
        <rFont val="Linux Libertine G"/>
        <family val="2"/>
      </rPr>
      <t xml:space="preserve">臉圖、 </t>
    </r>
    <r>
      <rPr>
        <sz val="12"/>
        <color rgb="FF000000"/>
        <rFont val="新細明體"/>
        <family val="1"/>
        <charset val="136"/>
      </rPr>
      <t>babycinnamon (Device)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Little Twin Stars &amp; device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MY MELODY &amp; Device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 xml:space="preserve">POMPOMPURIN </t>
    </r>
    <r>
      <rPr>
        <sz val="12"/>
        <color rgb="FF000000"/>
        <rFont val="Linux Libertine G"/>
        <family val="2"/>
      </rPr>
      <t>ポムポムプリン</t>
    </r>
    <r>
      <rPr>
        <sz val="12"/>
        <color rgb="FF000000"/>
        <rFont val="新細明體"/>
        <family val="1"/>
        <charset val="136"/>
      </rPr>
      <t>+</t>
    </r>
    <r>
      <rPr>
        <sz val="12"/>
        <color rgb="FF000000"/>
        <rFont val="Linux Libertine G"/>
        <family val="2"/>
      </rPr>
      <t>圖</t>
    </r>
  </si>
  <si>
    <t>日商卡西歐計算機股份有限公司</t>
  </si>
  <si>
    <r>
      <rPr>
        <sz val="12"/>
        <color rgb="FF000000"/>
        <rFont val="新細明體"/>
        <family val="1"/>
        <charset val="136"/>
      </rPr>
      <t>CASIO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G-SHOCK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BABY-G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SHEEN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BESIDE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EDIFICE</t>
    </r>
  </si>
  <si>
    <r>
      <rPr>
        <sz val="12"/>
        <color rgb="FF000000"/>
        <rFont val="Linux Libertine G"/>
        <family val="2"/>
      </rPr>
      <t>拉拉熊及圖、</t>
    </r>
    <r>
      <rPr>
        <sz val="12"/>
        <color rgb="FF000000"/>
        <rFont val="Linux Libertine G"/>
        <family val="2"/>
        <charset val="1"/>
      </rPr>
      <t>Sumikkogurashi &amp; Device</t>
    </r>
    <r>
      <rPr>
        <sz val="12"/>
        <color rgb="FF000000"/>
        <rFont val="Linux Libertine G"/>
        <family val="2"/>
      </rPr>
      <t>、角落小夥伴及設計圖</t>
    </r>
  </si>
  <si>
    <r>
      <rPr>
        <sz val="12"/>
        <color theme="1"/>
        <rFont val="Linux Libertine G"/>
        <family val="2"/>
      </rPr>
      <t>哆啦</t>
    </r>
    <r>
      <rPr>
        <sz val="12"/>
        <color theme="1"/>
        <rFont val="Linux Libertine G"/>
        <family val="2"/>
        <charset val="1"/>
      </rPr>
      <t>a</t>
    </r>
    <r>
      <rPr>
        <sz val="12"/>
        <color theme="1"/>
        <rFont val="Linux Libertine G"/>
        <family val="2"/>
      </rPr>
      <t>夢、ドラえもん</t>
    </r>
    <r>
      <rPr>
        <sz val="12"/>
        <color theme="1"/>
        <rFont val="Linux Libertine G"/>
        <family val="2"/>
        <charset val="1"/>
      </rPr>
      <t>,DORAEMON</t>
    </r>
    <r>
      <rPr>
        <sz val="12"/>
        <color theme="1"/>
        <rFont val="Linux Libertine G"/>
        <family val="2"/>
      </rPr>
      <t>小叮噹及圖、</t>
    </r>
    <r>
      <rPr>
        <sz val="12"/>
        <color theme="1"/>
        <rFont val="Linux Libertine G"/>
        <family val="2"/>
        <charset val="1"/>
      </rPr>
      <t xml:space="preserve">Doraemon </t>
    </r>
    <r>
      <rPr>
        <sz val="12"/>
        <color theme="1"/>
        <rFont val="Linux Libertine G"/>
        <family val="2"/>
      </rPr>
      <t>及圖</t>
    </r>
  </si>
  <si>
    <t>日商精工控股股份有限公司</t>
  </si>
  <si>
    <t>德商西門子商標有限責任兩合公司</t>
  </si>
  <si>
    <t>SIEMENS</t>
  </si>
  <si>
    <r>
      <rPr>
        <sz val="12"/>
        <color theme="1"/>
        <rFont val="新細明體"/>
        <family val="1"/>
        <charset val="136"/>
      </rPr>
      <t>BOSS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BOSS HUGO BOSS</t>
    </r>
  </si>
  <si>
    <r>
      <rPr>
        <sz val="12"/>
        <color theme="1"/>
        <rFont val="新細明體"/>
        <family val="1"/>
        <charset val="136"/>
      </rPr>
      <t>ADIDAS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1"/>
        <charset val="136"/>
      </rPr>
      <t>Trefoil Version 5 (device mark)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1"/>
        <charset val="136"/>
      </rPr>
      <t>adidas+EQUIPMENT+device</t>
    </r>
    <r>
      <rPr>
        <sz val="12"/>
        <color theme="1"/>
        <rFont val="Linux Libertine G"/>
        <family val="2"/>
      </rPr>
      <t>、 用於衣袖及褲子兩側之縱三線圖樣（墨色）、 三葉及橫線標誌</t>
    </r>
    <r>
      <rPr>
        <sz val="12"/>
        <color theme="1"/>
        <rFont val="新細明體"/>
        <family val="1"/>
        <charset val="136"/>
      </rPr>
      <t>(TREFOIL DEVICE)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adidas+trefoil device</t>
    </r>
  </si>
  <si>
    <r>
      <rPr>
        <sz val="12"/>
        <color theme="1"/>
        <rFont val="新細明體"/>
        <family val="1"/>
        <charset val="136"/>
      </rPr>
      <t>PUMA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Jumping Cat-Device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Puma and jumping Puma</t>
    </r>
  </si>
  <si>
    <r>
      <rPr>
        <sz val="12"/>
        <color theme="1"/>
        <rFont val="新細明體"/>
        <family val="1"/>
        <charset val="136"/>
      </rPr>
      <t>Star Pattern (Single star)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1"/>
        <charset val="136"/>
      </rPr>
      <t>Three-Pointed Star in Ring (Relief)</t>
    </r>
  </si>
  <si>
    <r>
      <rPr>
        <sz val="12"/>
        <color theme="1"/>
        <rFont val="新細明體"/>
        <family val="1"/>
        <charset val="136"/>
      </rPr>
      <t xml:space="preserve">PORSCHE 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新細明體"/>
        <family val="1"/>
        <charset val="136"/>
      </rPr>
      <t>PORSCHE</t>
    </r>
  </si>
  <si>
    <t>BMW</t>
  </si>
  <si>
    <t>ZEISS</t>
  </si>
  <si>
    <r>
      <rPr>
        <sz val="12"/>
        <color rgb="FF000000"/>
        <rFont val="新細明體"/>
        <family val="1"/>
        <charset val="136"/>
      </rPr>
      <t>SF (and PRANCING HORSE)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FERRARI and rearing horse device in rectangle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新細明體"/>
        <family val="1"/>
        <charset val="136"/>
      </rPr>
      <t>Prancing Horsedevice</t>
    </r>
  </si>
  <si>
    <r>
      <rPr>
        <sz val="12"/>
        <color rgb="FF000000"/>
        <rFont val="新細明體"/>
        <family val="1"/>
        <charset val="136"/>
      </rPr>
      <t>GUCCI</t>
    </r>
    <r>
      <rPr>
        <sz val="12"/>
        <color rgb="FF000000"/>
        <rFont val="Linux Libertine G"/>
        <family val="2"/>
      </rPr>
      <t>、、</t>
    </r>
    <r>
      <rPr>
        <sz val="12"/>
        <color rgb="FF000000"/>
        <rFont val="新細明體"/>
        <family val="1"/>
        <charset val="136"/>
      </rPr>
      <t xml:space="preserve">GG DEVICE 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GG mignon device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GG</t>
    </r>
    <r>
      <rPr>
        <sz val="12"/>
        <color rgb="FF000000"/>
        <rFont val="Linux Libertine G"/>
        <family val="2"/>
      </rPr>
      <t>（</t>
    </r>
    <r>
      <rPr>
        <sz val="12"/>
        <color rgb="FF000000"/>
        <rFont val="新細明體"/>
        <family val="1"/>
        <charset val="136"/>
      </rPr>
      <t>logo</t>
    </r>
    <r>
      <rPr>
        <sz val="12"/>
        <color rgb="FF000000"/>
        <rFont val="Linux Libertine G"/>
        <family val="2"/>
      </rPr>
      <t>）、</t>
    </r>
    <r>
      <rPr>
        <sz val="12"/>
        <color rgb="FF000000"/>
        <rFont val="新細明體"/>
        <family val="1"/>
        <charset val="136"/>
      </rPr>
      <t>GG Device in circle</t>
    </r>
  </si>
  <si>
    <t>義大利商法倫提諾公司</t>
  </si>
  <si>
    <r>
      <rPr>
        <sz val="12"/>
        <color rgb="FF000000"/>
        <rFont val="新細明體"/>
        <family val="1"/>
        <charset val="136"/>
      </rPr>
      <t xml:space="preserve"> VALENTINO GARAVANI and V Logo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Valentino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VALENTINO GARAVANI &amp; V ellipse</t>
    </r>
    <r>
      <rPr>
        <sz val="12"/>
        <color rgb="FF000000"/>
        <rFont val="Linux Libertine G"/>
        <family val="2"/>
      </rPr>
      <t>、</t>
    </r>
  </si>
  <si>
    <t>義大利商卡西那股份有限公司</t>
  </si>
  <si>
    <t>CASSINA</t>
  </si>
  <si>
    <t>義大利商盧克提卡集團公司</t>
  </si>
  <si>
    <r>
      <rPr>
        <sz val="12"/>
        <color rgb="FF000000"/>
        <rFont val="新細明體"/>
        <family val="1"/>
        <charset val="136"/>
      </rPr>
      <t>RAY-BAN</t>
    </r>
    <r>
      <rPr>
        <sz val="12"/>
        <color rgb="FF000000"/>
        <rFont val="Linux Libertine G"/>
        <family val="2"/>
      </rPr>
      <t>（墨色）</t>
    </r>
  </si>
  <si>
    <t>義大利商吉安尼凡賽斯公司</t>
  </si>
  <si>
    <t>Medusa's Head Device</t>
  </si>
  <si>
    <t>義大利商芬迪有限公司</t>
  </si>
  <si>
    <r>
      <rPr>
        <sz val="12"/>
        <color rgb="FF000000"/>
        <rFont val="新細明體"/>
        <family val="1"/>
        <charset val="136"/>
      </rPr>
      <t>FENDI</t>
    </r>
    <r>
      <rPr>
        <sz val="12"/>
        <color rgb="FF000000"/>
        <rFont val="Linux Libertine G"/>
        <family val="2"/>
      </rPr>
      <t>（墨色）、芬迪有限公司標章（墨色）</t>
    </r>
  </si>
  <si>
    <t>義大利商諾蘭固魯股份公司</t>
  </si>
  <si>
    <t>NOLAN</t>
  </si>
  <si>
    <t>奧地利商蘭精股份公司</t>
  </si>
  <si>
    <r>
      <rPr>
        <sz val="12"/>
        <color rgb="FF000000"/>
        <rFont val="Linux Libertine G"/>
        <family val="2"/>
      </rPr>
      <t xml:space="preserve">天絲 </t>
    </r>
    <r>
      <rPr>
        <sz val="12"/>
        <color rgb="FF000000"/>
        <rFont val="Linux Libertine G"/>
        <family val="2"/>
        <charset val="1"/>
      </rPr>
      <t>(TENCEL in Chinese characters, traditional)</t>
    </r>
  </si>
  <si>
    <r>
      <rPr>
        <sz val="12"/>
        <color rgb="FF000000"/>
        <rFont val="新細明體"/>
        <family val="1"/>
        <charset val="136"/>
      </rPr>
      <t>AP AUDEMARS PIGUET</t>
    </r>
    <r>
      <rPr>
        <sz val="12"/>
        <color rgb="FF000000"/>
        <rFont val="Linux Libertine G"/>
        <family val="2"/>
      </rPr>
      <t>（墨色</t>
    </r>
    <r>
      <rPr>
        <sz val="12"/>
        <color rgb="FF000000"/>
        <rFont val="新細明體"/>
        <family val="1"/>
        <charset val="136"/>
      </rPr>
      <t>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 xml:space="preserve">AUDEMARS PIGUET Le Brassus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</si>
  <si>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2"/>
        <color theme="1"/>
        <rFont val="新細明體"/>
        <family val="1"/>
        <charset val="136"/>
      </rPr>
      <t>CC Monogram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CC Monogram without Circle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CC Monogram in Circle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CHANEL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1"/>
        <charset val="136"/>
      </rPr>
      <t>CC Monogram in Square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1"/>
        <charset val="136"/>
      </rPr>
      <t>Monogram )( bi-colored</t>
    </r>
  </si>
  <si>
    <t>瑞士商邁可科斯（瑞士）國際公司</t>
  </si>
  <si>
    <r>
      <rPr>
        <sz val="12"/>
        <color theme="1"/>
        <rFont val="新細明體"/>
        <family val="1"/>
        <charset val="136"/>
      </rPr>
      <t>MK MICHAEL KORS and Device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1"/>
        <charset val="136"/>
      </rPr>
      <t>MICHAEL KORS</t>
    </r>
  </si>
  <si>
    <t>列支敦士登</t>
  </si>
  <si>
    <t>列支敦斯登商施華洛世奇股份有限公司</t>
  </si>
  <si>
    <t>SWAROVSKI</t>
  </si>
  <si>
    <r>
      <rPr>
        <sz val="12"/>
        <color rgb="FF000000"/>
        <rFont val="新細明體"/>
        <family val="1"/>
        <charset val="136"/>
      </rPr>
      <t>FILA</t>
    </r>
    <r>
      <rPr>
        <sz val="12"/>
        <color rgb="FF000000"/>
        <rFont val="Linux Libertine G"/>
        <family val="2"/>
      </rPr>
      <t>（墨色</t>
    </r>
    <r>
      <rPr>
        <sz val="12"/>
        <color rgb="FF000000"/>
        <rFont val="新細明體"/>
        <family val="1"/>
        <charset val="136"/>
      </rPr>
      <t>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FILA LOGO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 xml:space="preserve">FILA (LOGO) </t>
    </r>
    <r>
      <rPr>
        <sz val="12"/>
        <color rgb="FF000000"/>
        <rFont val="Linux Libertine G"/>
        <family val="2"/>
      </rPr>
      <t>（彩色</t>
    </r>
    <r>
      <rPr>
        <sz val="12"/>
        <color rgb="FF000000"/>
        <rFont val="新細明體"/>
        <family val="1"/>
        <charset val="136"/>
      </rPr>
      <t>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FILA</t>
    </r>
  </si>
  <si>
    <r>
      <rPr>
        <sz val="12"/>
        <color theme="1"/>
        <rFont val="新細明體"/>
        <family val="1"/>
        <charset val="136"/>
      </rPr>
      <t>NIKE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1"/>
        <charset val="136"/>
      </rPr>
      <t>Basketball Player Design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1"/>
        <charset val="136"/>
      </rPr>
      <t>NIKE &amp; Swoosh Design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1"/>
        <charset val="136"/>
      </rPr>
      <t>Swoosh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WING DESIGN</t>
    </r>
    <r>
      <rPr>
        <sz val="12"/>
        <color theme="1"/>
        <rFont val="Linux Libertine G"/>
        <family val="2"/>
      </rPr>
      <t>（翼圖）、</t>
    </r>
    <r>
      <rPr>
        <sz val="12"/>
        <color theme="1"/>
        <rFont val="新細明體"/>
        <family val="1"/>
        <charset val="136"/>
      </rPr>
      <t>WING Design</t>
    </r>
    <r>
      <rPr>
        <sz val="12"/>
        <color theme="1"/>
        <rFont val="Linux Libertine G"/>
        <family val="2"/>
      </rPr>
      <t xml:space="preserve">（墨色）、 </t>
    </r>
    <r>
      <rPr>
        <sz val="12"/>
        <color theme="1"/>
        <rFont val="新細明體"/>
        <family val="1"/>
        <charset val="136"/>
      </rPr>
      <t>SWOOSH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NIKE SHOX</t>
    </r>
  </si>
  <si>
    <r>
      <rPr>
        <sz val="12"/>
        <color rgb="FF000000"/>
        <rFont val="新細明體"/>
        <family val="1"/>
        <charset val="136"/>
      </rPr>
      <t>F1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F FORMULA 1</t>
    </r>
  </si>
  <si>
    <t>荷蘭商四季酒店（荷蘭）有限公司</t>
  </si>
  <si>
    <r>
      <rPr>
        <sz val="12"/>
        <color theme="1"/>
        <rFont val="Linux Libertine G"/>
        <family val="2"/>
      </rPr>
      <t>四季、</t>
    </r>
    <r>
      <rPr>
        <sz val="12"/>
        <color theme="1"/>
        <rFont val="Linux Libertine G"/>
        <family val="2"/>
        <charset val="1"/>
      </rPr>
      <t>FOUR SEASONS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Linux Libertine G"/>
        <family val="2"/>
        <charset val="1"/>
      </rPr>
      <t>FOUR SEASONS &amp; Tree Device</t>
    </r>
  </si>
  <si>
    <r>
      <rPr>
        <sz val="12"/>
        <color theme="1"/>
        <rFont val="新細明體"/>
        <family val="1"/>
        <charset val="136"/>
      </rPr>
      <t>TOMMY HILFIGER &amp; Logo Design</t>
    </r>
    <r>
      <rPr>
        <sz val="12"/>
        <color theme="1"/>
        <rFont val="Linux Libertine G"/>
        <family val="2"/>
      </rPr>
      <t xml:space="preserve">（彩色）、 </t>
    </r>
    <r>
      <rPr>
        <sz val="12"/>
        <color theme="1"/>
        <rFont val="新細明體"/>
        <family val="1"/>
        <charset val="136"/>
      </rPr>
      <t>FLAG Device</t>
    </r>
  </si>
  <si>
    <t>CONVERSE &amp; Star in Circle Design</t>
  </si>
  <si>
    <t>愛爾蘭商卡那利愛爾蘭有限公司</t>
  </si>
  <si>
    <r>
      <rPr>
        <sz val="12"/>
        <color theme="1"/>
        <rFont val="新細明體"/>
        <family val="1"/>
        <charset val="136"/>
      </rPr>
      <t>CANALI (word mark in plain block type)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1"/>
        <charset val="136"/>
      </rPr>
      <t>C + CANALI (device mark)</t>
    </r>
  </si>
  <si>
    <r>
      <rPr>
        <sz val="12"/>
        <color theme="1"/>
        <rFont val="新細明體"/>
        <family val="1"/>
        <charset val="136"/>
      </rPr>
      <t>BENTLEY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B in Wings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B IN WINGS</t>
    </r>
    <r>
      <rPr>
        <sz val="12"/>
        <color theme="1"/>
        <rFont val="Linux Libertine G"/>
        <family val="2"/>
      </rPr>
      <t>（</t>
    </r>
    <r>
      <rPr>
        <sz val="12"/>
        <color theme="1"/>
        <rFont val="新細明體"/>
        <family val="1"/>
        <charset val="136"/>
      </rPr>
      <t>device</t>
    </r>
    <r>
      <rPr>
        <sz val="12"/>
        <color theme="1"/>
        <rFont val="Linux Libertine G"/>
        <family val="2"/>
      </rPr>
      <t>）、賓利</t>
    </r>
  </si>
  <si>
    <t>英商奧加尼克斯品牌有限公司</t>
  </si>
  <si>
    <r>
      <rPr>
        <sz val="12"/>
        <color rgb="FF000000"/>
        <rFont val="新細明體"/>
        <family val="1"/>
        <charset val="136"/>
      </rPr>
      <t>ORGANIX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Organix Goodies Logo</t>
    </r>
  </si>
  <si>
    <t>英商艾須特貝克戴維斯有限公司、英商一號娛樂英國有線公司</t>
  </si>
  <si>
    <t>佩佩豬圖</t>
  </si>
  <si>
    <r>
      <rPr>
        <sz val="12"/>
        <color theme="1"/>
        <rFont val="Linux Libertine G"/>
        <family val="2"/>
      </rPr>
      <t>朗文、</t>
    </r>
    <r>
      <rPr>
        <sz val="12"/>
        <color theme="1"/>
        <rFont val="Linux Libertine G"/>
        <family val="2"/>
        <charset val="1"/>
      </rPr>
      <t>LONGMAN</t>
    </r>
  </si>
  <si>
    <r>
      <rPr>
        <sz val="12"/>
        <color theme="1"/>
        <rFont val="新細明體"/>
        <family val="1"/>
        <charset val="136"/>
      </rPr>
      <t>BURBERRY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1"/>
        <charset val="136"/>
      </rPr>
      <t>Equestrian Knight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Burberry Check</t>
    </r>
  </si>
  <si>
    <r>
      <rPr>
        <sz val="12"/>
        <color theme="1"/>
        <rFont val="新細明體"/>
        <family val="1"/>
        <charset val="136"/>
      </rPr>
      <t>HILTON</t>
    </r>
    <r>
      <rPr>
        <sz val="12"/>
        <color theme="1"/>
        <rFont val="Linux Libertine G"/>
        <family val="2"/>
      </rPr>
      <t>、希爾頓、</t>
    </r>
    <r>
      <rPr>
        <sz val="12"/>
        <color theme="1"/>
        <rFont val="新細明體"/>
        <family val="1"/>
        <charset val="136"/>
      </rPr>
      <t>Stylised”H” Logo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 xml:space="preserve">HILTON </t>
    </r>
    <r>
      <rPr>
        <sz val="12"/>
        <color theme="1"/>
        <rFont val="Linux Libertine G"/>
        <family val="2"/>
      </rPr>
      <t>希爾頓</t>
    </r>
  </si>
  <si>
    <t>英商力霸克國際公司</t>
  </si>
  <si>
    <t>Triangle logo (CrossFit)</t>
  </si>
  <si>
    <r>
      <rPr>
        <sz val="12"/>
        <color rgb="FF000000"/>
        <rFont val="新細明體"/>
        <family val="1"/>
        <charset val="136"/>
      </rPr>
      <t>N°5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CHANEL</t>
    </r>
    <r>
      <rPr>
        <sz val="12"/>
        <color rgb="FF000000"/>
        <rFont val="Linux Libertine G"/>
        <family val="2"/>
      </rPr>
      <t>（墨色）、</t>
    </r>
    <r>
      <rPr>
        <sz val="12"/>
        <color rgb="FF000000"/>
        <rFont val="新細明體"/>
        <family val="1"/>
        <charset val="136"/>
      </rPr>
      <t>ROUGE COCO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EAU TENDRE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新細明體"/>
        <family val="1"/>
        <charset val="136"/>
      </rPr>
      <t>COCO MADEMOISELLE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ACTIVE CONSCIOUS LEADERSHIP with CC Monogram</t>
    </r>
  </si>
  <si>
    <r>
      <rPr>
        <sz val="12"/>
        <color rgb="FF000000"/>
        <rFont val="新細明體"/>
        <family val="1"/>
        <charset val="136"/>
      </rPr>
      <t xml:space="preserve"> L V DEVICE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LOUIS VUITTON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TOILE DAMIER en couleur</t>
    </r>
    <r>
      <rPr>
        <sz val="12"/>
        <color rgb="FF000000"/>
        <rFont val="Linux Libertine G"/>
        <family val="2"/>
      </rPr>
      <t>（</t>
    </r>
    <r>
      <rPr>
        <sz val="12"/>
        <color rgb="FF000000"/>
        <rFont val="新細明體"/>
        <family val="1"/>
        <charset val="136"/>
      </rPr>
      <t>fig</t>
    </r>
    <r>
      <rPr>
        <sz val="12"/>
        <color rgb="FF000000"/>
        <rFont val="Linux Libertine G"/>
        <family val="2"/>
      </rPr>
      <t>）、</t>
    </r>
    <r>
      <rPr>
        <sz val="12"/>
        <color rgb="FF000000"/>
        <rFont val="新細明體"/>
        <family val="1"/>
        <charset val="136"/>
      </rPr>
      <t>FLEUR(figurative)(annexed)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FLEUR dans un cercle (figurative)(annexed)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FLEUR dans un losange (fig.)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FLEUR (figurative)(annexed)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新細明體"/>
        <family val="1"/>
        <charset val="136"/>
      </rPr>
      <t>DECOR FLORAL (fig.)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LV DEVICE</t>
    </r>
    <r>
      <rPr>
        <sz val="12"/>
        <color rgb="FF000000"/>
        <rFont val="Linux Libertine G"/>
        <family val="2"/>
      </rPr>
      <t>（墨色）、</t>
    </r>
    <r>
      <rPr>
        <sz val="12"/>
        <color rgb="FF000000"/>
        <rFont val="新細明體"/>
        <family val="1"/>
        <charset val="136"/>
      </rPr>
      <t>LV logo (figurative)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LOUIS VUITTON</t>
    </r>
    <r>
      <rPr>
        <sz val="12"/>
        <color rgb="FF000000"/>
        <rFont val="Linux Libertine G"/>
        <family val="2"/>
      </rPr>
      <t xml:space="preserve">（墨色）、 </t>
    </r>
    <r>
      <rPr>
        <sz val="12"/>
        <color rgb="FF000000"/>
        <rFont val="新細明體"/>
        <family val="1"/>
        <charset val="136"/>
      </rPr>
      <t>DAMIER CANVAS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新細明體"/>
        <family val="1"/>
        <charset val="136"/>
      </rPr>
      <t>LV (device)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TOILE DAMIER (fig.)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新細明體"/>
        <family val="1"/>
        <charset val="136"/>
      </rPr>
      <t>LOUIS VUITTON and device (Damier Azur)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新細明體"/>
        <family val="1"/>
        <charset val="136"/>
      </rPr>
      <t>LOUIS VUITTON and device (Damier Graphite)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LOMBOK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新細明體"/>
        <family val="1"/>
        <charset val="136"/>
      </rPr>
      <t>EOLE</t>
    </r>
  </si>
  <si>
    <r>
      <rPr>
        <sz val="12"/>
        <color rgb="FF000000"/>
        <rFont val="新細明體"/>
        <family val="1"/>
        <charset val="136"/>
      </rPr>
      <t>HERMES AND CARRIAGE DEVICE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HERMES</t>
    </r>
  </si>
  <si>
    <t>法商魯夫斯柴特菲利浦男爵股份公司</t>
  </si>
  <si>
    <t xml:space="preserve">MOUTON </t>
  </si>
  <si>
    <r>
      <rPr>
        <sz val="12"/>
        <color rgb="FF000000"/>
        <rFont val="新細明體"/>
        <family val="1"/>
        <charset val="136"/>
      </rPr>
      <t>Dior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DIOR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J'ADORE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CD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Monogram Dior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DIOR(device)</t>
    </r>
  </si>
  <si>
    <r>
      <rPr>
        <sz val="12"/>
        <color theme="1"/>
        <rFont val="新細明體"/>
        <family val="1"/>
        <charset val="136"/>
      </rPr>
      <t>YSL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1"/>
        <charset val="136"/>
      </rPr>
      <t>YVES SAINT LAURENT (LABEL)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SAINT LAURENT Paris (Device)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YSL(LABEL)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1"/>
        <charset val="136"/>
      </rPr>
      <t>SAINT LAURENT RIVE DROITE (SEMI-FIGURATIVE)</t>
    </r>
  </si>
  <si>
    <r>
      <rPr>
        <sz val="12"/>
        <color theme="1"/>
        <rFont val="新細明體"/>
        <family val="1"/>
        <charset val="136"/>
      </rPr>
      <t>YSL(MONOGRAM)(</t>
    </r>
    <r>
      <rPr>
        <sz val="12"/>
        <color theme="1"/>
        <rFont val="Linux Libertine G"/>
        <family val="2"/>
      </rPr>
      <t>墨色</t>
    </r>
    <r>
      <rPr>
        <sz val="12"/>
        <color theme="1"/>
        <rFont val="新細明體"/>
        <family val="1"/>
        <charset val="136"/>
      </rPr>
      <t>)</t>
    </r>
  </si>
  <si>
    <r>
      <rPr>
        <sz val="12"/>
        <color rgb="FF000000"/>
        <rFont val="新細明體"/>
        <family val="1"/>
        <charset val="136"/>
      </rPr>
      <t>DIOR</t>
    </r>
    <r>
      <rPr>
        <sz val="12"/>
        <color rgb="FF000000"/>
        <rFont val="Linux Libertine G"/>
        <family val="2"/>
      </rPr>
      <t>（墨色）</t>
    </r>
  </si>
  <si>
    <r>
      <rPr>
        <sz val="12"/>
        <color rgb="FF000000"/>
        <rFont val="新細明體"/>
        <family val="1"/>
        <charset val="136"/>
      </rPr>
      <t>PHYTO PARIS+DESIGN in colour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PHYTO BOTANICAL POWER</t>
    </r>
  </si>
  <si>
    <t>法商法國香檳區葡萄酒行業委員會</t>
  </si>
  <si>
    <t>Champagne</t>
  </si>
  <si>
    <t>MICHELIN</t>
  </si>
  <si>
    <t>GIVENCHY</t>
  </si>
  <si>
    <t>CELINE</t>
  </si>
  <si>
    <r>
      <rPr>
        <sz val="12"/>
        <color rgb="FF000000"/>
        <rFont val="新細明體"/>
        <family val="1"/>
        <charset val="136"/>
      </rPr>
      <t>AGNES B. (signature)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b. (signature)</t>
    </r>
  </si>
  <si>
    <r>
      <rPr>
        <sz val="12"/>
        <color rgb="FF000000"/>
        <rFont val="新細明體"/>
        <family val="1"/>
        <charset val="136"/>
      </rPr>
      <t>REPRESENTATION OF A RIDER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新細明體"/>
        <family val="1"/>
        <charset val="136"/>
      </rPr>
      <t>LONGCHAMP</t>
    </r>
  </si>
  <si>
    <t>丹麥商潘朵拉公開有限公司</t>
  </si>
  <si>
    <r>
      <rPr>
        <sz val="12"/>
        <color rgb="FF000000"/>
        <rFont val="新細明體"/>
        <family val="1"/>
        <charset val="136"/>
      </rPr>
      <t>PANDORA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O (device mark)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新細明體"/>
        <family val="1"/>
        <charset val="136"/>
      </rPr>
      <t>PANDORA Device Mark</t>
    </r>
  </si>
  <si>
    <t>瑞典商伊萊克斯公司</t>
  </si>
  <si>
    <r>
      <rPr>
        <sz val="12"/>
        <color rgb="FF000000"/>
        <rFont val="新細明體"/>
        <family val="1"/>
        <charset val="136"/>
      </rPr>
      <t>E Electrolux &amp; Design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Electrolux</t>
    </r>
    <r>
      <rPr>
        <sz val="12"/>
        <color rgb="FF000000"/>
        <rFont val="Linux Libertine G"/>
        <family val="2"/>
      </rPr>
      <t>伊萊克斯及圖</t>
    </r>
  </si>
  <si>
    <r>
      <rPr>
        <sz val="12"/>
        <color rgb="FF000000"/>
        <rFont val="新細明體"/>
        <family val="1"/>
        <charset val="136"/>
      </rPr>
      <t>VOLVO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VOLVO device (Grey Scale 1)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VOLVO device (Grey Scale 2)</t>
    </r>
  </si>
  <si>
    <t>瑞典商丹尼爾惠靈頓公司</t>
  </si>
  <si>
    <t>DANIEL WELLINGTON</t>
  </si>
  <si>
    <t>Tik Tok</t>
  </si>
  <si>
    <t>英屬開曼群島商狄卡科技股份有限公司</t>
  </si>
  <si>
    <r>
      <rPr>
        <sz val="12"/>
        <color theme="1"/>
        <rFont val="新細明體"/>
        <family val="2"/>
        <charset val="136"/>
      </rPr>
      <t>Dcard</t>
    </r>
    <r>
      <rPr>
        <sz val="12"/>
        <color theme="1"/>
        <rFont val="Linux Libertine G"/>
        <family val="2"/>
      </rPr>
      <t xml:space="preserve">設計字 </t>
    </r>
    <r>
      <rPr>
        <sz val="12"/>
        <color theme="1"/>
        <rFont val="新細明體"/>
        <family val="2"/>
        <charset val="136"/>
      </rPr>
      <t>Enrich your life!</t>
    </r>
  </si>
  <si>
    <t>美商約翰生父子公司</t>
  </si>
  <si>
    <r>
      <rPr>
        <sz val="12"/>
        <color theme="1"/>
        <rFont val="新細明體"/>
        <family val="1"/>
        <charset val="136"/>
      </rPr>
      <t xml:space="preserve">OFF! </t>
    </r>
    <r>
      <rPr>
        <sz val="12"/>
        <color theme="1"/>
        <rFont val="Linux Libertine G"/>
        <family val="2"/>
      </rPr>
      <t xml:space="preserve">歐護 </t>
    </r>
    <r>
      <rPr>
        <sz val="12"/>
        <color theme="1"/>
        <rFont val="新細明體"/>
        <family val="1"/>
        <charset val="136"/>
      </rPr>
      <t>!&amp; device</t>
    </r>
    <r>
      <rPr>
        <sz val="12"/>
        <color theme="1"/>
        <rFont val="Linux Libertine G"/>
        <family val="2"/>
      </rPr>
      <t>、歐護</t>
    </r>
  </si>
  <si>
    <t>美商７－１１公司</t>
  </si>
  <si>
    <r>
      <rPr>
        <sz val="12"/>
        <color theme="1"/>
        <rFont val="新細明體"/>
        <family val="1"/>
        <charset val="136"/>
      </rPr>
      <t>7-ELEVEN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7-ELEVEN and Square Design in color</t>
    </r>
  </si>
  <si>
    <t>美商西格那智慧財產有限公司</t>
  </si>
  <si>
    <r>
      <rPr>
        <sz val="12"/>
        <color rgb="FF000000"/>
        <rFont val="Linux Libertine G"/>
        <family val="2"/>
      </rPr>
      <t xml:space="preserve">康健人壽 </t>
    </r>
    <r>
      <rPr>
        <sz val="12"/>
        <color rgb="FF000000"/>
        <rFont val="Linux Libertine G"/>
        <family val="2"/>
        <charset val="1"/>
      </rPr>
      <t>Cigna &amp; Tree Device</t>
    </r>
  </si>
  <si>
    <r>
      <rPr>
        <sz val="12"/>
        <color rgb="FF000000"/>
        <rFont val="Linux Libertine G"/>
        <family val="2"/>
      </rPr>
      <t>蘋果、</t>
    </r>
    <r>
      <rPr>
        <sz val="12"/>
        <color rgb="FF000000"/>
        <rFont val="Linux Libertine G"/>
        <family val="2"/>
        <charset val="1"/>
      </rPr>
      <t>APPLE LOGO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APPLE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iPod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EARPODS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AIRPODS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AIRPODS PRO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HOMEPOD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IPHONE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Iphone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APPLE STORE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Linux Libertine G"/>
        <family val="2"/>
        <charset val="1"/>
      </rPr>
      <t>iPhone logo (white)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iPad logo (white)</t>
    </r>
  </si>
  <si>
    <t>美商史塔西公司</t>
  </si>
  <si>
    <t>Stussy</t>
  </si>
  <si>
    <r>
      <rPr>
        <sz val="12"/>
        <color rgb="FF000000"/>
        <rFont val="新細明體"/>
        <family val="1"/>
        <charset val="136"/>
      </rPr>
      <t>UNDER ARMOUR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新細明體"/>
        <family val="1"/>
        <charset val="136"/>
      </rPr>
      <t>UA Logo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UA RECORD Stacked Logo</t>
    </r>
  </si>
  <si>
    <r>
      <rPr>
        <sz val="12"/>
        <color rgb="FF000000"/>
        <rFont val="新細明體"/>
        <family val="1"/>
        <charset val="136"/>
      </rPr>
      <t>Supreme</t>
    </r>
    <r>
      <rPr>
        <sz val="12"/>
        <color rgb="FF000000"/>
        <rFont val="Linux Libertine G"/>
        <family val="2"/>
      </rPr>
      <t>及圖、</t>
    </r>
    <r>
      <rPr>
        <sz val="12"/>
        <color rgb="FF000000"/>
        <rFont val="新細明體"/>
        <family val="1"/>
        <charset val="136"/>
      </rPr>
      <t>Supreme</t>
    </r>
    <r>
      <rPr>
        <sz val="12"/>
        <color rgb="FF000000"/>
        <rFont val="Linux Libertine G"/>
        <family val="2"/>
      </rPr>
      <t>設計圖</t>
    </r>
  </si>
  <si>
    <t>美商普來勝國際公司</t>
  </si>
  <si>
    <r>
      <rPr>
        <sz val="12"/>
        <color theme="1"/>
        <rFont val="新細明體"/>
        <family val="1"/>
        <charset val="136"/>
      </rPr>
      <t>Costco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COSTCO (stylized)</t>
    </r>
    <r>
      <rPr>
        <sz val="12"/>
        <color theme="1"/>
        <rFont val="Linux Libertine G"/>
        <family val="2"/>
      </rPr>
      <t>、好市多</t>
    </r>
  </si>
  <si>
    <r>
      <rPr>
        <sz val="12"/>
        <color theme="1"/>
        <rFont val="新細明體"/>
        <family val="1"/>
        <charset val="136"/>
      </rPr>
      <t>SUPERGIRL &amp; S IN SHIELD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SUPERMAN in Telescopic and S Logo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S in Shield</t>
    </r>
  </si>
  <si>
    <r>
      <rPr>
        <sz val="12"/>
        <color theme="1"/>
        <rFont val="Linux Libertine G"/>
        <family val="2"/>
      </rPr>
      <t>美國商</t>
    </r>
    <r>
      <rPr>
        <sz val="12"/>
        <color theme="1"/>
        <rFont val="Linux Libertine G"/>
        <family val="2"/>
        <charset val="1"/>
      </rPr>
      <t>HBI</t>
    </r>
    <r>
      <rPr>
        <sz val="12"/>
        <color theme="1"/>
        <rFont val="Linux Libertine G"/>
        <family val="2"/>
      </rPr>
      <t>品牌服飾公司</t>
    </r>
  </si>
  <si>
    <r>
      <rPr>
        <sz val="12"/>
        <color rgb="FF000000"/>
        <rFont val="新細明體"/>
        <family val="1"/>
        <charset val="136"/>
      </rPr>
      <t>CHAMPION U.S.A. LOGO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Champion Logo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CHAMPION</t>
    </r>
  </si>
  <si>
    <t>美商艾菲達有限公司</t>
  </si>
  <si>
    <r>
      <rPr>
        <sz val="12"/>
        <color theme="1"/>
        <rFont val="新細明體"/>
        <family val="1"/>
        <charset val="136"/>
      </rPr>
      <t>AVEDA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1"/>
        <charset val="136"/>
      </rPr>
      <t>AVEDA (stylized)</t>
    </r>
  </si>
  <si>
    <r>
      <rPr>
        <sz val="12"/>
        <color theme="1"/>
        <rFont val="新細明體"/>
        <family val="2"/>
        <charset val="136"/>
      </rPr>
      <t>starbucks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STARBUCKS COFFEE (Design)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STARBUCKS COFFEE (Design w/color)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40th Anniversary Siren (design)</t>
    </r>
  </si>
  <si>
    <r>
      <rPr>
        <sz val="12"/>
        <color theme="1"/>
        <rFont val="新細明體"/>
        <family val="1"/>
        <charset val="136"/>
      </rPr>
      <t>Tory Burch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TT &amp; Design</t>
    </r>
  </si>
  <si>
    <t>美商可雅瑞靈感公司</t>
  </si>
  <si>
    <r>
      <rPr>
        <sz val="12"/>
        <color theme="1"/>
        <rFont val="新細明體"/>
        <family val="2"/>
        <charset val="136"/>
      </rPr>
      <t xml:space="preserve">DADA SUPREME 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新細明體"/>
        <family val="2"/>
        <charset val="136"/>
      </rPr>
      <t>DADA SUPREME &amp; Design</t>
    </r>
  </si>
  <si>
    <t>美商卡文克雷恩商標信託公司</t>
  </si>
  <si>
    <r>
      <rPr>
        <sz val="12"/>
        <color theme="1"/>
        <rFont val="新細明體"/>
        <family val="2"/>
        <charset val="136"/>
      </rPr>
      <t>CALVIN KLEIN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2"/>
        <charset val="136"/>
      </rPr>
      <t>CK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2"/>
        <charset val="136"/>
      </rPr>
      <t>CK &amp; Calvin Klein Logo</t>
    </r>
  </si>
  <si>
    <t>美商ＳＤ　３Ｃ有限責任公司</t>
  </si>
  <si>
    <t>S &amp; Device</t>
  </si>
  <si>
    <t>美商．洲際大品牌有限責任公司</t>
  </si>
  <si>
    <r>
      <rPr>
        <sz val="12"/>
        <color theme="1"/>
        <rFont val="新細明體"/>
        <family val="2"/>
        <charset val="136"/>
      </rPr>
      <t>RITZ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 xml:space="preserve">RITZ </t>
    </r>
    <r>
      <rPr>
        <sz val="12"/>
        <color theme="1"/>
        <rFont val="Linux Libertine G"/>
        <family val="2"/>
      </rPr>
      <t xml:space="preserve">麗滋 </t>
    </r>
    <r>
      <rPr>
        <sz val="12"/>
        <color theme="1"/>
        <rFont val="新細明體"/>
        <family val="2"/>
        <charset val="136"/>
      </rPr>
      <t>(RITZ in Traditional Chinese) &amp; BULLSEYE DEVICE in Color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2"/>
        <charset val="136"/>
      </rPr>
      <t>RITZ [WORD AND DEVICE] [2019]</t>
    </r>
  </si>
  <si>
    <t>美商羅拉傑貿易有限責任公司</t>
  </si>
  <si>
    <r>
      <rPr>
        <sz val="12"/>
        <color theme="1"/>
        <rFont val="新細明體"/>
        <family val="2"/>
        <charset val="136"/>
      </rPr>
      <t>REBELLE BY RIHANNA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RIHANNA</t>
    </r>
  </si>
  <si>
    <r>
      <rPr>
        <sz val="12"/>
        <color theme="1"/>
        <rFont val="新細明體"/>
        <family val="2"/>
        <charset val="136"/>
      </rPr>
      <t>EBAY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EBAY (Stylized, in color)</t>
    </r>
  </si>
  <si>
    <r>
      <rPr>
        <sz val="12"/>
        <color theme="1"/>
        <rFont val="新細明體"/>
        <family val="2"/>
        <charset val="136"/>
      </rPr>
      <t>GE (Block Letters)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GE Monogram</t>
    </r>
  </si>
  <si>
    <t>美商花花公子國際企業公司</t>
  </si>
  <si>
    <r>
      <rPr>
        <sz val="12"/>
        <color theme="1"/>
        <rFont val="新細明體"/>
        <family val="2"/>
        <charset val="136"/>
      </rPr>
      <t>PLAYBOY with RABBIT HEAD DESIGN in 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RABBIT HEAD DESIGN</t>
    </r>
  </si>
  <si>
    <t>SIDE STRIPE ON A SHOE</t>
  </si>
  <si>
    <r>
      <rPr>
        <sz val="12"/>
        <color theme="1"/>
        <rFont val="新細明體"/>
        <family val="2"/>
        <charset val="136"/>
      </rPr>
      <t>Winnie the Pooh Device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2"/>
        <charset val="136"/>
      </rPr>
      <t>WINNIE THE POOH</t>
    </r>
  </si>
  <si>
    <t>美商泰姆計時器有限公司</t>
  </si>
  <si>
    <t>TIME TIMER &amp; Device</t>
  </si>
  <si>
    <t>美商特斯拉公司</t>
  </si>
  <si>
    <r>
      <rPr>
        <sz val="12"/>
        <color theme="1"/>
        <rFont val="新細明體"/>
        <family val="2"/>
        <charset val="136"/>
      </rPr>
      <t>TESLA (word mark)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2"/>
        <charset val="136"/>
      </rPr>
      <t>T Design</t>
    </r>
  </si>
  <si>
    <t>美商高奇智財控股有限責任公司</t>
  </si>
  <si>
    <r>
      <rPr>
        <sz val="12"/>
        <color theme="1"/>
        <rFont val="新細明體"/>
        <family val="2"/>
        <charset val="136"/>
      </rPr>
      <t xml:space="preserve">COACH NEW YORK </t>
    </r>
    <r>
      <rPr>
        <sz val="12"/>
        <color theme="1"/>
        <rFont val="Linux Libertine G"/>
        <family val="2"/>
      </rPr>
      <t>及馬車圖、</t>
    </r>
    <r>
      <rPr>
        <sz val="12"/>
        <color theme="1"/>
        <rFont val="新細明體"/>
        <family val="2"/>
        <charset val="136"/>
      </rPr>
      <t xml:space="preserve">COACH EST. 1941 NEW YORK </t>
    </r>
    <r>
      <rPr>
        <sz val="12"/>
        <color theme="1"/>
        <rFont val="Linux Libertine G"/>
        <family val="2"/>
      </rPr>
      <t>及馬車圖</t>
    </r>
  </si>
  <si>
    <r>
      <rPr>
        <sz val="12"/>
        <color theme="1"/>
        <rFont val="新細明體"/>
        <family val="2"/>
        <charset val="136"/>
      </rPr>
      <t xml:space="preserve">GRAMMY </t>
    </r>
    <r>
      <rPr>
        <sz val="12"/>
        <color theme="1"/>
        <rFont val="Linux Libertine G"/>
        <family val="2"/>
      </rPr>
      <t>格萊美、格萊美</t>
    </r>
    <r>
      <rPr>
        <sz val="12"/>
        <color theme="1"/>
        <rFont val="新細明體"/>
        <family val="2"/>
        <charset val="136"/>
      </rPr>
      <t>(</t>
    </r>
    <r>
      <rPr>
        <sz val="12"/>
        <color theme="1"/>
        <rFont val="Linux Libertine G"/>
        <family val="2"/>
      </rPr>
      <t>簡體字</t>
    </r>
    <r>
      <rPr>
        <sz val="12"/>
        <color theme="1"/>
        <rFont val="新細明體"/>
        <family val="2"/>
        <charset val="136"/>
      </rPr>
      <t>)</t>
    </r>
    <r>
      <rPr>
        <sz val="12"/>
        <color theme="1"/>
        <rFont val="Linux Libertine G"/>
        <family val="2"/>
      </rPr>
      <t xml:space="preserve">、葛萊美、格萊美、 </t>
    </r>
    <r>
      <rPr>
        <sz val="12"/>
        <color theme="1"/>
        <rFont val="新細明體"/>
        <family val="2"/>
        <charset val="136"/>
      </rPr>
      <t>GRAMMY</t>
    </r>
  </si>
  <si>
    <t>美商莫莫汽車配件公司</t>
  </si>
  <si>
    <t>ADV.1</t>
  </si>
  <si>
    <r>
      <rPr>
        <sz val="12"/>
        <color theme="1"/>
        <rFont val="新細明體"/>
        <family val="2"/>
        <charset val="136"/>
      </rPr>
      <t>MICRON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MICRON Orbit Logo</t>
    </r>
  </si>
  <si>
    <t>美商喬曼尼公司</t>
  </si>
  <si>
    <t>JO MALONE</t>
  </si>
  <si>
    <t>ENGADGET</t>
  </si>
  <si>
    <t>美商愛力根公司</t>
  </si>
  <si>
    <t>BOTOX</t>
  </si>
  <si>
    <t>美商達爾特里基金公司</t>
  </si>
  <si>
    <t>CSI: CRIME SCENE INVESTIGATION &amp; Design</t>
  </si>
  <si>
    <r>
      <rPr>
        <sz val="12"/>
        <color theme="1"/>
        <rFont val="新細明體"/>
        <family val="2"/>
        <charset val="136"/>
      </rPr>
      <t>DREAMWORKS &amp;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DreamWorks</t>
    </r>
  </si>
  <si>
    <t>美商瑪斯公司</t>
  </si>
  <si>
    <r>
      <rPr>
        <sz val="12"/>
        <color theme="1"/>
        <rFont val="Linux Libertine G"/>
        <family val="2"/>
      </rPr>
      <t>士力架、</t>
    </r>
    <r>
      <rPr>
        <sz val="12"/>
        <color theme="1"/>
        <rFont val="Linux Libertine G"/>
        <family val="2"/>
        <charset val="1"/>
      </rPr>
      <t>SNICKERS</t>
    </r>
  </si>
  <si>
    <t>美商橡樹資本管理有限合夥公司</t>
  </si>
  <si>
    <r>
      <rPr>
        <sz val="12"/>
        <color theme="1"/>
        <rFont val="新細明體"/>
        <family val="2"/>
        <charset val="136"/>
      </rPr>
      <t>OAKTREE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新細明體"/>
        <family val="2"/>
        <charset val="136"/>
      </rPr>
      <t>OAKTREE</t>
    </r>
  </si>
  <si>
    <r>
      <rPr>
        <b/>
        <sz val="12"/>
        <color theme="1"/>
        <rFont val="Linux Libertine G"/>
        <family val="2"/>
      </rPr>
      <t>國家</t>
    </r>
    <r>
      <rPr>
        <b/>
        <sz val="12"/>
        <color theme="1"/>
        <rFont val="Linux Libertine G"/>
        <family val="2"/>
        <charset val="1"/>
      </rPr>
      <t>/</t>
    </r>
    <r>
      <rPr>
        <b/>
        <sz val="12"/>
        <color theme="1"/>
        <rFont val="Linux Libertine G"/>
        <family val="2"/>
      </rPr>
      <t>地區</t>
    </r>
  </si>
  <si>
    <t>案件數</t>
  </si>
  <si>
    <t>各國案件數</t>
  </si>
  <si>
    <t>澳大利亞商．艾格製藥股份有限公司</t>
  </si>
  <si>
    <r>
      <rPr>
        <sz val="12"/>
        <color theme="1"/>
        <rFont val="新細明體"/>
        <family val="2"/>
        <charset val="136"/>
      </rPr>
      <t>ego</t>
    </r>
    <r>
      <rPr>
        <sz val="12"/>
        <color theme="1"/>
        <rFont val="Linux Libertine G"/>
        <family val="2"/>
      </rPr>
      <t>設計圖</t>
    </r>
  </si>
  <si>
    <t>總案件數</t>
  </si>
  <si>
    <t>小時光麵館、多多</t>
  </si>
  <si>
    <t>中華郵政股份有限公司</t>
  </si>
  <si>
    <t>郵徽圖</t>
  </si>
  <si>
    <t>乖乖</t>
  </si>
  <si>
    <t>洪峻聲</t>
  </si>
  <si>
    <t>洪瑞珍標章圖、洪瑞珍</t>
  </si>
  <si>
    <t>高坑有限公司</t>
  </si>
  <si>
    <r>
      <rPr>
        <sz val="12"/>
        <color rgb="FF000000"/>
        <rFont val="Linux Libertine G"/>
        <family val="2"/>
      </rPr>
      <t xml:space="preserve">高坑 </t>
    </r>
    <r>
      <rPr>
        <sz val="12"/>
        <color rgb="FF000000"/>
        <rFont val="Linux Libertine G"/>
        <family val="2"/>
        <charset val="1"/>
      </rPr>
      <t>kow kun</t>
    </r>
  </si>
  <si>
    <r>
      <rPr>
        <sz val="12"/>
        <color rgb="FF000000"/>
        <rFont val="Linux Libertine G"/>
        <family val="2"/>
      </rPr>
      <t>台大、臺大、台大</t>
    </r>
    <r>
      <rPr>
        <sz val="12"/>
        <color rgb="FF000000"/>
        <rFont val="Linux Libertine G"/>
        <family val="2"/>
        <charset val="1"/>
      </rPr>
      <t>TAIDA</t>
    </r>
    <r>
      <rPr>
        <sz val="12"/>
        <color rgb="FF000000"/>
        <rFont val="Linux Libertine G"/>
        <family val="2"/>
      </rPr>
      <t>、台大醫院</t>
    </r>
  </si>
  <si>
    <t>第一網站股份有限公司</t>
  </si>
  <si>
    <r>
      <rPr>
        <sz val="12"/>
        <color rgb="FF000000"/>
        <rFont val="Linux Libertine G"/>
        <family val="2"/>
      </rPr>
      <t xml:space="preserve">飛比價格 </t>
    </r>
    <r>
      <rPr>
        <sz val="12"/>
        <color rgb="FF000000"/>
        <rFont val="Linux Libertine G"/>
        <family val="2"/>
        <charset val="1"/>
      </rPr>
      <t xml:space="preserve">FEEBEE.COM.TW </t>
    </r>
    <r>
      <rPr>
        <sz val="12"/>
        <color rgb="FF000000"/>
        <rFont val="Linux Libertine G"/>
        <family val="2"/>
      </rPr>
      <t>及圖</t>
    </r>
  </si>
  <si>
    <r>
      <rPr>
        <sz val="12"/>
        <color rgb="FF000000"/>
        <rFont val="新細明體"/>
        <family val="1"/>
        <charset val="136"/>
      </rPr>
      <t xml:space="preserve">TutorABC 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 xml:space="preserve">TutorABC </t>
    </r>
    <r>
      <rPr>
        <sz val="12"/>
        <color rgb="FF000000"/>
        <rFont val="Linux Libertine G"/>
        <family val="2"/>
      </rPr>
      <t>及圖、</t>
    </r>
    <r>
      <rPr>
        <sz val="12"/>
        <color rgb="FF000000"/>
        <rFont val="新細明體"/>
        <family val="1"/>
        <charset val="136"/>
      </rPr>
      <t>TutorABC.com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 xml:space="preserve">TutorABC </t>
    </r>
    <r>
      <rPr>
        <sz val="12"/>
        <color rgb="FF000000"/>
        <rFont val="Linux Libertine G"/>
        <family val="2"/>
      </rPr>
      <t>設計圖 、</t>
    </r>
    <r>
      <rPr>
        <sz val="12"/>
        <color rgb="FF000000"/>
        <rFont val="新細明體"/>
        <family val="1"/>
        <charset val="136"/>
      </rPr>
      <t>TutorABCjr</t>
    </r>
  </si>
  <si>
    <r>
      <rPr>
        <sz val="12"/>
        <color rgb="FF000000"/>
        <rFont val="新細明體"/>
        <family val="1"/>
        <charset val="136"/>
      </rPr>
      <t xml:space="preserve"> TAIYEN</t>
    </r>
    <r>
      <rPr>
        <sz val="12"/>
        <color rgb="FF000000"/>
        <rFont val="Linux Libertine G"/>
        <family val="2"/>
      </rPr>
      <t>設計字、</t>
    </r>
    <r>
      <rPr>
        <sz val="12"/>
        <color rgb="FF000000"/>
        <rFont val="新細明體"/>
        <family val="1"/>
        <charset val="136"/>
      </rPr>
      <t>TAIYEN</t>
    </r>
    <r>
      <rPr>
        <sz val="12"/>
        <color rgb="FF000000"/>
        <rFont val="Linux Libertine G"/>
        <family val="2"/>
      </rPr>
      <t>及圖</t>
    </r>
  </si>
  <si>
    <t>喜年來股份有限公司</t>
  </si>
  <si>
    <t>喜年來</t>
  </si>
  <si>
    <t>來來百貨股份有限公司</t>
  </si>
  <si>
    <r>
      <rPr>
        <sz val="12"/>
        <color rgb="FF000000"/>
        <rFont val="新細明體"/>
        <family val="1"/>
        <charset val="136"/>
      </rPr>
      <t>OK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OK COOK</t>
    </r>
  </si>
  <si>
    <t>DR.WU</t>
  </si>
  <si>
    <t>財團法人台北市基督教救世傳播協會</t>
  </si>
  <si>
    <t>貓頭鷹圖</t>
  </si>
  <si>
    <r>
      <rPr>
        <sz val="12"/>
        <color theme="1"/>
        <rFont val="新細明體"/>
        <family val="1"/>
        <charset val="136"/>
      </rPr>
      <t>JUST SLEEP</t>
    </r>
    <r>
      <rPr>
        <sz val="12"/>
        <color theme="1"/>
        <rFont val="Linux Libertine G"/>
        <family val="2"/>
      </rPr>
      <t>捷絲旅、</t>
    </r>
    <r>
      <rPr>
        <sz val="12"/>
        <color theme="1"/>
        <rFont val="新細明體"/>
        <family val="1"/>
        <charset val="136"/>
      </rPr>
      <t>Just Sleep</t>
    </r>
    <r>
      <rPr>
        <sz val="12"/>
        <color theme="1"/>
        <rFont val="Linux Libertine G"/>
        <family val="2"/>
      </rPr>
      <t>、晶華</t>
    </r>
    <r>
      <rPr>
        <sz val="12"/>
        <color theme="1"/>
        <rFont val="新細明體"/>
        <family val="1"/>
        <charset val="136"/>
      </rPr>
      <t>GRAND FORMOSA</t>
    </r>
  </si>
  <si>
    <t>賴珠鳳</t>
  </si>
  <si>
    <r>
      <rPr>
        <sz val="12"/>
        <color rgb="FF000000"/>
        <rFont val="Linux Libertine G"/>
        <family val="2"/>
      </rPr>
      <t xml:space="preserve">糖村、糖村及圖、糖村及圖 </t>
    </r>
    <r>
      <rPr>
        <sz val="12"/>
        <color rgb="FF000000"/>
        <rFont val="Linux Libertine G"/>
        <family val="2"/>
        <charset val="1"/>
      </rPr>
      <t>SUGAR SPICE</t>
    </r>
  </si>
  <si>
    <t>督洋生技股份有限公司</t>
  </si>
  <si>
    <t>tokuyo</t>
  </si>
  <si>
    <r>
      <rPr>
        <sz val="12"/>
        <color rgb="FF000000"/>
        <rFont val="新細明體"/>
        <family val="1"/>
        <charset val="136"/>
      </rPr>
      <t>O’right</t>
    </r>
    <r>
      <rPr>
        <sz val="12"/>
        <color rgb="FF000000"/>
        <rFont val="Linux Libertine G"/>
        <family val="2"/>
      </rPr>
      <t>設計圖</t>
    </r>
  </si>
  <si>
    <r>
      <rPr>
        <sz val="12"/>
        <color rgb="FF000000"/>
        <rFont val="新細明體"/>
        <family val="1"/>
        <charset val="136"/>
      </rPr>
      <t>K</t>
    </r>
    <r>
      <rPr>
        <sz val="12"/>
        <color rgb="FF000000"/>
        <rFont val="Linux Libertine G"/>
        <family val="2"/>
      </rPr>
      <t>圖形</t>
    </r>
  </si>
  <si>
    <t>新馬辣、馬辣</t>
  </si>
  <si>
    <r>
      <rPr>
        <sz val="12"/>
        <color rgb="FF000000"/>
        <rFont val="新細明體"/>
        <family val="1"/>
        <charset val="136"/>
      </rPr>
      <t>FSK</t>
    </r>
    <r>
      <rPr>
        <sz val="12"/>
        <color rgb="FF000000"/>
        <rFont val="Linux Libertine G"/>
        <family val="2"/>
      </rPr>
      <t>及圖、</t>
    </r>
    <r>
      <rPr>
        <sz val="12"/>
        <color rgb="FF000000"/>
        <rFont val="新細明體"/>
        <family val="1"/>
        <charset val="136"/>
      </rPr>
      <t>FSK</t>
    </r>
  </si>
  <si>
    <t>特力股份有限公司</t>
  </si>
  <si>
    <r>
      <rPr>
        <sz val="12"/>
        <color rgb="FF000000"/>
        <rFont val="新細明體"/>
        <family val="1"/>
        <charset val="136"/>
      </rPr>
      <t>HOLA</t>
    </r>
    <r>
      <rPr>
        <sz val="12"/>
        <color rgb="FF000000"/>
        <rFont val="Linux Libertine G"/>
        <family val="2"/>
      </rPr>
      <t>設計圖、</t>
    </r>
    <r>
      <rPr>
        <sz val="12"/>
        <color rgb="FF000000"/>
        <rFont val="新細明體"/>
        <family val="1"/>
        <charset val="136"/>
      </rPr>
      <t xml:space="preserve">HOLA </t>
    </r>
    <r>
      <rPr>
        <sz val="12"/>
        <color rgb="FF000000"/>
        <rFont val="Linux Libertine G"/>
        <family val="2"/>
      </rPr>
      <t>特力和樂及圖、</t>
    </r>
    <r>
      <rPr>
        <sz val="12"/>
        <color rgb="FF000000"/>
        <rFont val="新細明體"/>
        <family val="1"/>
        <charset val="136"/>
      </rPr>
      <t>HOLA</t>
    </r>
  </si>
  <si>
    <t>交通部觀光局雲嘉南濱海國家風景區管理處</t>
  </si>
  <si>
    <t>水晶教堂</t>
  </si>
  <si>
    <t>海霸王餐廳股份有限公司</t>
  </si>
  <si>
    <t>海霸王</t>
  </si>
  <si>
    <t>明星化工股份有限公司</t>
  </si>
  <si>
    <t>明星花露水</t>
  </si>
  <si>
    <t>台灣虎航股份有限公司</t>
  </si>
  <si>
    <t>虎航</t>
  </si>
  <si>
    <t>台灣塑膠工業股份有限公司</t>
  </si>
  <si>
    <t>台塑</t>
  </si>
  <si>
    <t>蔡合旺事業股份有限公司</t>
  </si>
  <si>
    <r>
      <rPr>
        <sz val="12"/>
        <rFont val="新細明體"/>
        <family val="1"/>
        <charset val="136"/>
      </rPr>
      <t>j</t>
    </r>
    <r>
      <rPr>
        <sz val="12"/>
        <rFont val="Linux Libertine G"/>
        <family val="2"/>
      </rPr>
      <t>旺旺</t>
    </r>
  </si>
  <si>
    <t>來祥國際有限公司</t>
  </si>
  <si>
    <r>
      <rPr>
        <sz val="12"/>
        <rFont val="新細明體"/>
        <family val="1"/>
        <charset val="136"/>
      </rPr>
      <t>moodyz</t>
    </r>
    <r>
      <rPr>
        <sz val="12"/>
        <rFont val="Linux Libertine G"/>
        <family val="2"/>
      </rPr>
      <t>及圖、</t>
    </r>
    <r>
      <rPr>
        <sz val="12"/>
        <rFont val="新細明體"/>
        <family val="1"/>
        <charset val="136"/>
      </rPr>
      <t>NO.1 STYLE</t>
    </r>
    <r>
      <rPr>
        <sz val="12"/>
        <rFont val="Linux Libertine G"/>
        <family val="2"/>
      </rPr>
      <t>及圖、</t>
    </r>
    <r>
      <rPr>
        <sz val="12"/>
        <rFont val="新細明體"/>
        <family val="1"/>
        <charset val="136"/>
      </rPr>
      <t>Madonna</t>
    </r>
    <r>
      <rPr>
        <sz val="12"/>
        <rFont val="Linux Libertine G"/>
        <family val="2"/>
      </rPr>
      <t>及圖、</t>
    </r>
    <r>
      <rPr>
        <sz val="12"/>
        <rFont val="新細明體"/>
        <family val="1"/>
        <charset val="136"/>
      </rPr>
      <t>OPPAI</t>
    </r>
    <r>
      <rPr>
        <sz val="12"/>
        <rFont val="Linux Libertine G"/>
        <family val="2"/>
      </rPr>
      <t>、</t>
    </r>
    <r>
      <rPr>
        <sz val="12"/>
        <rFont val="新細明體"/>
        <family val="1"/>
        <charset val="136"/>
      </rPr>
      <t>E-BODY</t>
    </r>
    <r>
      <rPr>
        <sz val="12"/>
        <rFont val="Linux Libertine G"/>
        <family val="2"/>
      </rPr>
      <t>、アリス</t>
    </r>
    <r>
      <rPr>
        <sz val="12"/>
        <rFont val="新細明體"/>
        <family val="1"/>
        <charset val="136"/>
      </rPr>
      <t>JAPAN</t>
    </r>
    <r>
      <rPr>
        <sz val="12"/>
        <rFont val="Linux Libertine G"/>
        <family val="2"/>
      </rPr>
      <t>、アイポケ</t>
    </r>
  </si>
  <si>
    <t>大陸商美的集團股份有限公司</t>
  </si>
  <si>
    <t>MIDEA</t>
  </si>
  <si>
    <t>新加坡商首諾新加坡私人有限公司</t>
  </si>
  <si>
    <r>
      <rPr>
        <sz val="12"/>
        <color rgb="FF000000"/>
        <rFont val="新細明體"/>
        <family val="1"/>
        <charset val="136"/>
      </rPr>
      <t>V-KOOL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V KOOL &amp; DEVICE</t>
    </r>
  </si>
  <si>
    <t>新加坡商喜力亞太私人有限公司</t>
  </si>
  <si>
    <r>
      <rPr>
        <sz val="12"/>
        <color rgb="FF000000"/>
        <rFont val="新細明體"/>
        <family val="1"/>
        <charset val="136"/>
      </rPr>
      <t>TIGER</t>
    </r>
    <r>
      <rPr>
        <sz val="12"/>
        <color rgb="FF000000"/>
        <rFont val="Linux Libertine G"/>
        <family val="2"/>
      </rPr>
      <t>虎牌</t>
    </r>
  </si>
  <si>
    <t>菲律賓籍阿克瑟姆邁拉</t>
  </si>
  <si>
    <r>
      <rPr>
        <sz val="12"/>
        <color rgb="FF000000"/>
        <rFont val="新細明體"/>
        <family val="1"/>
        <charset val="136"/>
      </rPr>
      <t>HANSA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HANSA</t>
    </r>
    <r>
      <rPr>
        <sz val="12"/>
        <color rgb="FF000000"/>
        <rFont val="Linux Libertine G"/>
        <family val="2"/>
      </rPr>
      <t>及圖</t>
    </r>
  </si>
  <si>
    <t>日商武田藥品工業股份有限公司</t>
  </si>
  <si>
    <r>
      <rPr>
        <sz val="12"/>
        <color rgb="FF000000"/>
        <rFont val="Linux Libertine G"/>
        <family val="2"/>
      </rPr>
      <t>合利他命、</t>
    </r>
    <r>
      <rPr>
        <sz val="12"/>
        <color rgb="FF000000"/>
        <rFont val="Linux Libertine G"/>
        <family val="2"/>
        <charset val="1"/>
      </rPr>
      <t>ALINAMIN</t>
    </r>
  </si>
  <si>
    <t>蠟筆小新</t>
  </si>
  <si>
    <r>
      <rPr>
        <sz val="12"/>
        <color theme="1"/>
        <rFont val="Linux Libertine G"/>
        <family val="2"/>
      </rPr>
      <t>哆啦</t>
    </r>
    <r>
      <rPr>
        <sz val="12"/>
        <color theme="1"/>
        <rFont val="Linux Libertine G"/>
        <family val="2"/>
        <charset val="1"/>
      </rPr>
      <t>a</t>
    </r>
    <r>
      <rPr>
        <sz val="12"/>
        <color theme="1"/>
        <rFont val="Linux Libertine G"/>
        <family val="2"/>
      </rPr>
      <t>夢</t>
    </r>
  </si>
  <si>
    <r>
      <rPr>
        <sz val="12"/>
        <color theme="1"/>
        <rFont val="新細明體"/>
        <family val="1"/>
        <charset val="136"/>
      </rPr>
      <t>Hello Kitty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Hello Kitty</t>
    </r>
    <r>
      <rPr>
        <sz val="12"/>
        <color theme="1"/>
        <rFont val="Linux Libertine G"/>
        <family val="2"/>
      </rPr>
      <t>及圖、大耳狗、雙子星、</t>
    </r>
    <r>
      <rPr>
        <sz val="12"/>
        <color theme="1"/>
        <rFont val="新細明體"/>
        <family val="1"/>
        <charset val="136"/>
      </rPr>
      <t>My melody</t>
    </r>
  </si>
  <si>
    <t>兔兔、雄大</t>
  </si>
  <si>
    <t>日商馬克斯股份有限公司</t>
  </si>
  <si>
    <t>日商日本家庭影帶股份有限公司</t>
  </si>
  <si>
    <t>日商威望有限公司</t>
  </si>
  <si>
    <t>日商特定非營利活動法人知的財產振興協會</t>
  </si>
  <si>
    <r>
      <rPr>
        <sz val="12"/>
        <color rgb="FF000000"/>
        <rFont val="新細明體"/>
        <family val="1"/>
        <charset val="136"/>
      </rPr>
      <t>IPPA</t>
    </r>
    <r>
      <rPr>
        <sz val="12"/>
        <color rgb="FF000000"/>
        <rFont val="Linux Libertine G"/>
        <family val="2"/>
      </rPr>
      <t>及圖</t>
    </r>
  </si>
  <si>
    <r>
      <rPr>
        <sz val="12"/>
        <color theme="1"/>
        <rFont val="新細明體"/>
        <family val="1"/>
        <charset val="136"/>
      </rPr>
      <t>CASIO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G-SHOCK</t>
    </r>
  </si>
  <si>
    <t>德商空腹熊貓有限公司</t>
  </si>
  <si>
    <t>foodpanda</t>
  </si>
  <si>
    <t>德商馬斯特耶格麥斯特歐洲公司</t>
  </si>
  <si>
    <t>St. Hubert's Stag Head communication logo</t>
  </si>
  <si>
    <t>德商瓦格接觸技術有限公司</t>
  </si>
  <si>
    <r>
      <rPr>
        <sz val="12"/>
        <color rgb="FF000000"/>
        <rFont val="新細明體"/>
        <family val="1"/>
        <charset val="136"/>
      </rPr>
      <t>WAGO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WAGO Design</t>
    </r>
  </si>
  <si>
    <t>德商海福樂公司</t>
  </si>
  <si>
    <t>海福樂</t>
  </si>
  <si>
    <t>德商英飛凌科技股份有限公司</t>
  </si>
  <si>
    <r>
      <rPr>
        <sz val="12"/>
        <color theme="1"/>
        <rFont val="新細明體"/>
        <family val="1"/>
        <charset val="136"/>
      </rPr>
      <t>Infineon</t>
    </r>
    <r>
      <rPr>
        <sz val="12"/>
        <color theme="1"/>
        <rFont val="Linux Libertine G"/>
        <family val="2"/>
      </rPr>
      <t>、英飛凌、</t>
    </r>
    <r>
      <rPr>
        <sz val="12"/>
        <color theme="1"/>
        <rFont val="新細明體"/>
        <family val="1"/>
        <charset val="136"/>
      </rPr>
      <t>i &amp; Design</t>
    </r>
    <r>
      <rPr>
        <sz val="12"/>
        <color theme="1"/>
        <rFont val="Linux Libertine G"/>
        <family val="2"/>
      </rPr>
      <t>圖形</t>
    </r>
  </si>
  <si>
    <t>ADIDAS</t>
  </si>
  <si>
    <t>Touran</t>
  </si>
  <si>
    <t>PUMA</t>
  </si>
  <si>
    <t>Ferrari</t>
  </si>
  <si>
    <r>
      <rPr>
        <sz val="12"/>
        <color rgb="FF000000"/>
        <rFont val="新細明體"/>
        <family val="1"/>
        <charset val="136"/>
      </rPr>
      <t>V (logo)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Valentino</t>
    </r>
  </si>
  <si>
    <t>義大利商霹靂公司</t>
  </si>
  <si>
    <t>PIRELLI</t>
  </si>
  <si>
    <t>義大利商杜嘉班納商標公司</t>
  </si>
  <si>
    <t>D&amp;G</t>
  </si>
  <si>
    <t>瑞士商雀巢製品股份有限公司</t>
  </si>
  <si>
    <t>NESCAFE</t>
  </si>
  <si>
    <t>瑞士商美度股份有限公司</t>
  </si>
  <si>
    <r>
      <rPr>
        <sz val="12"/>
        <color theme="1"/>
        <rFont val="新細明體"/>
        <family val="1"/>
        <charset val="136"/>
      </rPr>
      <t>MIDO</t>
    </r>
    <r>
      <rPr>
        <sz val="12"/>
        <color theme="1"/>
        <rFont val="Linux Libertine G"/>
        <family val="2"/>
      </rPr>
      <t>、美度、美度表</t>
    </r>
  </si>
  <si>
    <r>
      <rPr>
        <sz val="12"/>
        <color theme="1"/>
        <rFont val="新細明體"/>
        <family val="1"/>
        <charset val="136"/>
      </rPr>
      <t>On</t>
    </r>
    <r>
      <rPr>
        <sz val="12"/>
        <color theme="1"/>
        <rFont val="Linux Libertine G"/>
        <family val="2"/>
      </rPr>
      <t>設計圖</t>
    </r>
  </si>
  <si>
    <r>
      <rPr>
        <sz val="12"/>
        <color theme="1"/>
        <rFont val="新細明體"/>
        <family val="1"/>
        <charset val="136"/>
      </rPr>
      <t>CC Monogram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CC Monogram without Circle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CC Monogram in Circle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COCO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N°5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CHANEL J12</t>
    </r>
  </si>
  <si>
    <t>MK MICHAEL KORS and Device</t>
  </si>
  <si>
    <r>
      <rPr>
        <sz val="12"/>
        <color rgb="FF000000"/>
        <rFont val="新細明體"/>
        <family val="1"/>
        <charset val="136"/>
      </rPr>
      <t>FILA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FILA</t>
    </r>
    <r>
      <rPr>
        <sz val="12"/>
        <color rgb="FF000000"/>
        <rFont val="Linux Libertine G"/>
        <family val="2"/>
      </rPr>
      <t>及圖</t>
    </r>
  </si>
  <si>
    <r>
      <rPr>
        <sz val="12"/>
        <color theme="1"/>
        <rFont val="Linux Libertine G"/>
        <family val="2"/>
      </rPr>
      <t>荷蘭商</t>
    </r>
    <r>
      <rPr>
        <sz val="12"/>
        <color theme="1"/>
        <rFont val="Linux Libertine G"/>
        <family val="2"/>
        <charset val="1"/>
      </rPr>
      <t>TM25</t>
    </r>
    <r>
      <rPr>
        <sz val="12"/>
        <color theme="1"/>
        <rFont val="Linux Libertine G"/>
        <family val="2"/>
      </rPr>
      <t>控股有限公司</t>
    </r>
  </si>
  <si>
    <r>
      <rPr>
        <sz val="12"/>
        <color theme="1"/>
        <rFont val="新細明體"/>
        <family val="1"/>
        <charset val="136"/>
      </rPr>
      <t>G STAR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G-STAR RAW</t>
    </r>
  </si>
  <si>
    <t>荷蘭商統一藝術家有限公司</t>
  </si>
  <si>
    <r>
      <rPr>
        <sz val="12"/>
        <color theme="1"/>
        <rFont val="新細明體"/>
        <family val="1"/>
        <charset val="136"/>
      </rPr>
      <t>MANGO</t>
    </r>
    <r>
      <rPr>
        <sz val="12"/>
        <color theme="1"/>
        <rFont val="Linux Libertine G"/>
        <family val="2"/>
      </rPr>
      <t>（</t>
    </r>
    <r>
      <rPr>
        <sz val="12"/>
        <color theme="1"/>
        <rFont val="新細明體"/>
        <family val="1"/>
        <charset val="136"/>
      </rPr>
      <t>device</t>
    </r>
    <r>
      <rPr>
        <sz val="12"/>
        <color theme="1"/>
        <rFont val="Linux Libertine G"/>
        <family val="2"/>
      </rPr>
      <t>）</t>
    </r>
  </si>
  <si>
    <t>葡萄牙商梅茲格詩多投資有限公司</t>
  </si>
  <si>
    <t>IN</t>
  </si>
  <si>
    <r>
      <rPr>
        <sz val="12"/>
        <color theme="1"/>
        <rFont val="新細明體"/>
        <family val="1"/>
        <charset val="136"/>
      </rPr>
      <t>BENTLEY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B in Wings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B IN WINGS</t>
    </r>
    <r>
      <rPr>
        <sz val="12"/>
        <color theme="1"/>
        <rFont val="Linux Libertine G"/>
        <family val="2"/>
      </rPr>
      <t>（</t>
    </r>
    <r>
      <rPr>
        <sz val="12"/>
        <color theme="1"/>
        <rFont val="新細明體"/>
        <family val="1"/>
        <charset val="136"/>
      </rPr>
      <t>device</t>
    </r>
    <r>
      <rPr>
        <sz val="12"/>
        <color theme="1"/>
        <rFont val="Linux Libertine G"/>
        <family val="2"/>
      </rPr>
      <t>）</t>
    </r>
  </si>
  <si>
    <t>ORGANIX</t>
  </si>
  <si>
    <r>
      <rPr>
        <sz val="12"/>
        <color rgb="FF000000"/>
        <rFont val="新細明體"/>
        <family val="1"/>
        <charset val="136"/>
      </rPr>
      <t>PEPPA PIG</t>
    </r>
    <r>
      <rPr>
        <sz val="12"/>
        <color rgb="FF000000"/>
        <rFont val="Linux Libertine G"/>
        <family val="2"/>
      </rPr>
      <t>、佩佩豬圖</t>
    </r>
  </si>
  <si>
    <t>英商一號娛樂英國有線公司</t>
  </si>
  <si>
    <r>
      <rPr>
        <sz val="12"/>
        <color rgb="FF000000"/>
        <rFont val="新細明體"/>
        <family val="1"/>
        <charset val="136"/>
      </rPr>
      <t>N°5</t>
    </r>
    <r>
      <rPr>
        <sz val="12"/>
        <color rgb="FF000000"/>
        <rFont val="Linux Libertine G"/>
        <family val="2"/>
      </rPr>
      <t>香水瓶</t>
    </r>
  </si>
  <si>
    <r>
      <rPr>
        <sz val="12"/>
        <color rgb="FF000000"/>
        <rFont val="Linux Libertine G"/>
        <family val="2"/>
      </rPr>
      <t>家樂福及圖、</t>
    </r>
    <r>
      <rPr>
        <sz val="12"/>
        <color rgb="FF000000"/>
        <rFont val="Linux Libertine G"/>
        <family val="2"/>
        <charset val="1"/>
      </rPr>
      <t>carrefour</t>
    </r>
  </si>
  <si>
    <t>LV</t>
  </si>
  <si>
    <r>
      <rPr>
        <sz val="12"/>
        <color rgb="FF000000"/>
        <rFont val="新細明體"/>
        <family val="1"/>
        <charset val="136"/>
      </rPr>
      <t>design H encercle simple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H PERFORE FACON EVELYNE</t>
    </r>
  </si>
  <si>
    <r>
      <rPr>
        <sz val="12"/>
        <rFont val="新細明體"/>
        <family val="1"/>
        <charset val="136"/>
      </rPr>
      <t>Chateau Mouton</t>
    </r>
    <r>
      <rPr>
        <sz val="12"/>
        <rFont val="Linux Libertine G"/>
        <family val="2"/>
      </rPr>
      <t>、</t>
    </r>
    <r>
      <rPr>
        <sz val="12"/>
        <rFont val="新細明體"/>
        <family val="1"/>
        <charset val="136"/>
      </rPr>
      <t>sheep device</t>
    </r>
    <r>
      <rPr>
        <sz val="12"/>
        <rFont val="Linux Libertine G"/>
        <family val="2"/>
      </rPr>
      <t>、</t>
    </r>
    <r>
      <rPr>
        <sz val="12"/>
        <rFont val="新細明體"/>
        <family val="1"/>
        <charset val="136"/>
      </rPr>
      <t>device "Petit Belier d'Augsbourg"</t>
    </r>
    <r>
      <rPr>
        <sz val="12"/>
        <rFont val="Linux Libertine G"/>
        <family val="2"/>
      </rPr>
      <t>、</t>
    </r>
    <r>
      <rPr>
        <sz val="12"/>
        <rFont val="新細明體"/>
        <family val="1"/>
        <charset val="136"/>
      </rPr>
      <t>MOUTON CADET</t>
    </r>
  </si>
  <si>
    <t>法商魯夫斯柴特菲律賓男爵夫人葡萄農業土地集團</t>
  </si>
  <si>
    <r>
      <rPr>
        <sz val="12"/>
        <color rgb="FF000000"/>
        <rFont val="新細明體"/>
        <family val="1"/>
        <charset val="136"/>
      </rPr>
      <t>Dior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DIOR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J'ADORE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CD</t>
    </r>
  </si>
  <si>
    <t>YSL</t>
  </si>
  <si>
    <r>
      <rPr>
        <sz val="12"/>
        <color rgb="FF000000"/>
        <rFont val="Linux Libertine G"/>
        <family val="2"/>
      </rPr>
      <t>米其林、</t>
    </r>
    <r>
      <rPr>
        <sz val="12"/>
        <color rgb="FF000000"/>
        <rFont val="Linux Libertine G"/>
        <family val="2"/>
        <charset val="1"/>
      </rPr>
      <t>Michelin</t>
    </r>
  </si>
  <si>
    <t>J'ADORE</t>
  </si>
  <si>
    <t>西班牙商羅威公司</t>
  </si>
  <si>
    <t>LOEWE</t>
  </si>
  <si>
    <t>西班牙商達姆有限公司</t>
  </si>
  <si>
    <t>ESTRELLA DAMM</t>
  </si>
  <si>
    <r>
      <rPr>
        <sz val="12"/>
        <color rgb="FF000000"/>
        <rFont val="新細明體"/>
        <family val="1"/>
        <charset val="136"/>
      </rPr>
      <t>Lego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Lego</t>
    </r>
    <r>
      <rPr>
        <sz val="12"/>
        <color rgb="FF000000"/>
        <rFont val="Linux Libertine G"/>
        <family val="2"/>
      </rPr>
      <t>及圖</t>
    </r>
  </si>
  <si>
    <t>丹麥商優傲機器人有限公司</t>
  </si>
  <si>
    <r>
      <rPr>
        <sz val="12"/>
        <color rgb="FF000000"/>
        <rFont val="新細明體"/>
        <family val="1"/>
        <charset val="136"/>
      </rPr>
      <t>UNIVERSAL ROBOTS &amp; logo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UR</t>
    </r>
    <r>
      <rPr>
        <sz val="12"/>
        <color rgb="FF000000"/>
        <rFont val="Linux Libertine G"/>
        <family val="2"/>
      </rPr>
      <t>（</t>
    </r>
    <r>
      <rPr>
        <sz val="12"/>
        <color rgb="FF000000"/>
        <rFont val="新細明體"/>
        <family val="1"/>
        <charset val="136"/>
      </rPr>
      <t>stylized)</t>
    </r>
  </si>
  <si>
    <t>丹麥商豪鉑啤酒有限公司</t>
  </si>
  <si>
    <r>
      <rPr>
        <sz val="12"/>
        <color rgb="FF000000"/>
        <rFont val="新細明體"/>
        <family val="1"/>
        <charset val="136"/>
      </rPr>
      <t>BEAR BEER</t>
    </r>
    <r>
      <rPr>
        <sz val="12"/>
        <color rgb="FF000000"/>
        <rFont val="Linux Libertine G"/>
        <family val="2"/>
      </rPr>
      <t>及圖</t>
    </r>
  </si>
  <si>
    <t>瑞典商絕對伏特加公司</t>
  </si>
  <si>
    <t>ABSOLUT</t>
  </si>
  <si>
    <t>波蘭商光碟企劃股份有限公司</t>
  </si>
  <si>
    <t>THE WITCHER</t>
  </si>
  <si>
    <t>開曼群島商字節跳動科技有限公司</t>
  </si>
  <si>
    <r>
      <rPr>
        <sz val="12"/>
        <color theme="1"/>
        <rFont val="Linux Libertine G"/>
        <family val="2"/>
      </rPr>
      <t>抖音、</t>
    </r>
    <r>
      <rPr>
        <sz val="12"/>
        <color theme="1"/>
        <rFont val="Linux Libertine G"/>
        <family val="2"/>
        <charset val="1"/>
      </rPr>
      <t>douyin</t>
    </r>
  </si>
  <si>
    <t>開曼群島商阿里巴巴集團控股有限公司</t>
  </si>
  <si>
    <t>淘寶、淘寶網</t>
  </si>
  <si>
    <t>英屬維爾京群島商好維股份有限公司</t>
  </si>
  <si>
    <r>
      <rPr>
        <sz val="12"/>
        <color theme="1"/>
        <rFont val="新細明體"/>
        <family val="1"/>
        <charset val="136"/>
      </rPr>
      <t>7-ELEVEN &amp;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7-ELEVEN &amp; Design +4 color Design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7-ELEVEN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7-Eleven and Design</t>
    </r>
    <r>
      <rPr>
        <sz val="12"/>
        <color theme="1"/>
        <rFont val="Linux Libertine G"/>
        <family val="2"/>
      </rPr>
      <t>（</t>
    </r>
    <r>
      <rPr>
        <sz val="12"/>
        <color theme="1"/>
        <rFont val="新細明體"/>
        <family val="1"/>
        <charset val="136"/>
      </rPr>
      <t>in black and white</t>
    </r>
    <r>
      <rPr>
        <sz val="12"/>
        <color theme="1"/>
        <rFont val="Linux Libertine G"/>
        <family val="2"/>
      </rPr>
      <t>）、</t>
    </r>
    <r>
      <rPr>
        <sz val="12"/>
        <color theme="1"/>
        <rFont val="新細明體"/>
        <family val="1"/>
        <charset val="136"/>
      </rPr>
      <t>7-Eleven and Design</t>
    </r>
    <r>
      <rPr>
        <sz val="12"/>
        <color theme="1"/>
        <rFont val="Linux Libertine G"/>
        <family val="2"/>
      </rPr>
      <t>（</t>
    </r>
    <r>
      <rPr>
        <sz val="12"/>
        <color theme="1"/>
        <rFont val="新細明體"/>
        <family val="1"/>
        <charset val="136"/>
      </rPr>
      <t>in color</t>
    </r>
    <r>
      <rPr>
        <sz val="12"/>
        <color theme="1"/>
        <rFont val="Linux Libertine G"/>
        <family val="2"/>
      </rPr>
      <t>）、</t>
    </r>
    <r>
      <rPr>
        <sz val="12"/>
        <color theme="1"/>
        <rFont val="新細明體"/>
        <family val="1"/>
        <charset val="136"/>
      </rPr>
      <t>7-ELEVEN and Square Design in color</t>
    </r>
  </si>
  <si>
    <r>
      <rPr>
        <sz val="12"/>
        <color rgb="FF000000"/>
        <rFont val="Linux Libertine G"/>
        <family val="2"/>
      </rPr>
      <t>康健人壽</t>
    </r>
    <r>
      <rPr>
        <sz val="12"/>
        <color rgb="FF000000"/>
        <rFont val="Linux Libertine G"/>
        <family val="2"/>
        <charset val="1"/>
      </rPr>
      <t>Cigna</t>
    </r>
    <r>
      <rPr>
        <sz val="12"/>
        <color rgb="FF000000"/>
        <rFont val="Linux Libertine G"/>
        <family val="2"/>
      </rPr>
      <t>及樹圖</t>
    </r>
  </si>
  <si>
    <t>美商華納兄弟娛樂公司</t>
  </si>
  <si>
    <r>
      <rPr>
        <sz val="12"/>
        <rFont val="新細明體"/>
        <family val="1"/>
        <charset val="136"/>
      </rPr>
      <t>WB</t>
    </r>
    <r>
      <rPr>
        <sz val="12"/>
        <rFont val="Linux Libertine G"/>
        <family val="2"/>
      </rPr>
      <t>、</t>
    </r>
    <r>
      <rPr>
        <sz val="12"/>
        <rFont val="新細明體"/>
        <family val="1"/>
        <charset val="136"/>
      </rPr>
      <t>Warner Brothers</t>
    </r>
    <r>
      <rPr>
        <sz val="12"/>
        <rFont val="Linux Libertine G"/>
        <family val="2"/>
      </rPr>
      <t>、</t>
    </r>
    <r>
      <rPr>
        <sz val="12"/>
        <rFont val="新細明體"/>
        <family val="1"/>
        <charset val="136"/>
      </rPr>
      <t>Warner Bros</t>
    </r>
  </si>
  <si>
    <t>美商加州聖美多栽植者公司</t>
  </si>
  <si>
    <t>SUN-MAID</t>
  </si>
  <si>
    <t>美商百事可股份有限公司</t>
  </si>
  <si>
    <r>
      <rPr>
        <sz val="12"/>
        <color theme="1"/>
        <rFont val="新細明體"/>
        <family val="1"/>
        <charset val="136"/>
      </rPr>
      <t>PEPSI &amp;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Three Field Device</t>
    </r>
  </si>
  <si>
    <t>美商維多利亞的秘密商店商標管理有限責任公司</t>
  </si>
  <si>
    <r>
      <rPr>
        <sz val="12"/>
        <color rgb="FF000000"/>
        <rFont val="新細明體"/>
        <family val="1"/>
        <charset val="136"/>
      </rPr>
      <t>VICTORIA'S SECRET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VICTORIA'S SECRET &amp; VS design</t>
    </r>
  </si>
  <si>
    <r>
      <rPr>
        <sz val="12"/>
        <color rgb="FF000000"/>
        <rFont val="Linux Libertine G"/>
        <family val="2"/>
      </rPr>
      <t>蘋果、</t>
    </r>
    <r>
      <rPr>
        <sz val="12"/>
        <color rgb="FF000000"/>
        <rFont val="Linux Libertine G"/>
        <family val="2"/>
        <charset val="1"/>
      </rPr>
      <t>APPLE LOGO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APPLE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iPod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EARPODS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AIRPODS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HOMEPOD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IPHONE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Iphone</t>
    </r>
  </si>
  <si>
    <t>美商派普爾公司</t>
  </si>
  <si>
    <r>
      <rPr>
        <sz val="12"/>
        <color rgb="FF000000"/>
        <rFont val="新細明體"/>
        <family val="1"/>
        <charset val="136"/>
      </rPr>
      <t>PAYPAL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PayPal</t>
    </r>
  </si>
  <si>
    <t>美商康泰納仕亞太有限公司</t>
  </si>
  <si>
    <t>VOGUE</t>
  </si>
  <si>
    <t>美商艾菲斯克特公司</t>
  </si>
  <si>
    <t>iFixit</t>
  </si>
  <si>
    <t>美商喜來登國際智財有限責任公司</t>
  </si>
  <si>
    <r>
      <rPr>
        <sz val="12"/>
        <color theme="1"/>
        <rFont val="新細明體"/>
        <family val="1"/>
        <charset val="136"/>
      </rPr>
      <t>Sheraton</t>
    </r>
    <r>
      <rPr>
        <sz val="12"/>
        <color theme="1"/>
        <rFont val="Linux Libertine G"/>
        <family val="2"/>
      </rPr>
      <t>、喜來登、</t>
    </r>
    <r>
      <rPr>
        <sz val="12"/>
        <color theme="1"/>
        <rFont val="新細明體"/>
        <family val="1"/>
        <charset val="136"/>
      </rPr>
      <t>S</t>
    </r>
    <r>
      <rPr>
        <sz val="12"/>
        <color theme="1"/>
        <rFont val="Linux Libertine G"/>
        <family val="2"/>
      </rPr>
      <t>及圖</t>
    </r>
  </si>
  <si>
    <t>UNDER ARMOUR</t>
  </si>
  <si>
    <t>美商威德全球營養有限公司</t>
  </si>
  <si>
    <r>
      <rPr>
        <sz val="12"/>
        <color theme="1"/>
        <rFont val="Linux Libertine G"/>
        <family val="2"/>
      </rPr>
      <t xml:space="preserve">威德 </t>
    </r>
    <r>
      <rPr>
        <sz val="12"/>
        <color theme="1"/>
        <rFont val="Linux Libertine G"/>
        <family val="2"/>
        <charset val="1"/>
      </rPr>
      <t xml:space="preserve">in </t>
    </r>
    <r>
      <rPr>
        <sz val="12"/>
        <color theme="1"/>
        <rFont val="Linux Libertine G"/>
        <family val="2"/>
      </rPr>
      <t>果凍</t>
    </r>
  </si>
  <si>
    <r>
      <rPr>
        <sz val="12"/>
        <color rgb="FF000000"/>
        <rFont val="新細明體"/>
        <family val="1"/>
        <charset val="136"/>
      </rPr>
      <t>Supreme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Supreme</t>
    </r>
    <r>
      <rPr>
        <sz val="12"/>
        <color rgb="FF000000"/>
        <rFont val="Linux Libertine G"/>
        <family val="2"/>
      </rPr>
      <t>設計圖、</t>
    </r>
    <r>
      <rPr>
        <sz val="12"/>
        <color rgb="FF000000"/>
        <rFont val="新細明體"/>
        <family val="1"/>
        <charset val="136"/>
      </rPr>
      <t>Sup</t>
    </r>
  </si>
  <si>
    <r>
      <rPr>
        <sz val="12"/>
        <color theme="1"/>
        <rFont val="新細明體"/>
        <family val="1"/>
        <charset val="136"/>
      </rPr>
      <t>Costco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Costco</t>
    </r>
    <r>
      <rPr>
        <sz val="12"/>
        <color theme="1"/>
        <rFont val="Linux Libertine G"/>
        <family val="2"/>
      </rPr>
      <t>設計圖、好市多</t>
    </r>
  </si>
  <si>
    <t>INVISALIGN</t>
  </si>
  <si>
    <r>
      <rPr>
        <sz val="12"/>
        <color theme="1"/>
        <rFont val="新細明體"/>
        <family val="1"/>
        <charset val="136"/>
      </rPr>
      <t>AQUANMAN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SUPERGIRL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SUPERMAN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S in Shield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WONDER WOMAN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W</t>
    </r>
    <r>
      <rPr>
        <sz val="12"/>
        <color theme="1"/>
        <rFont val="Linux Libertine G"/>
        <family val="2"/>
      </rPr>
      <t>設計圖</t>
    </r>
  </si>
  <si>
    <r>
      <rPr>
        <sz val="12"/>
        <color rgb="FF000000"/>
        <rFont val="新細明體"/>
        <family val="1"/>
        <charset val="136"/>
      </rPr>
      <t>Champion</t>
    </r>
    <r>
      <rPr>
        <sz val="12"/>
        <color rgb="FF000000"/>
        <rFont val="Linux Libertine G"/>
        <family val="2"/>
      </rPr>
      <t>商標圖</t>
    </r>
  </si>
  <si>
    <t>AVEDA</t>
  </si>
  <si>
    <t>HOUSTON ROCKETS AND DESIGN</t>
  </si>
  <si>
    <t>AMAZON</t>
  </si>
  <si>
    <t xml:space="preserve"> 美商微軟公司</t>
  </si>
  <si>
    <t>微軟</t>
  </si>
  <si>
    <t>美商福祿有限責任公司</t>
  </si>
  <si>
    <t>hulu</t>
  </si>
  <si>
    <t>starbucks</t>
  </si>
  <si>
    <t>美商節拍電子有限責任公司</t>
  </si>
  <si>
    <t>BEATS</t>
  </si>
  <si>
    <r>
      <rPr>
        <sz val="12"/>
        <color theme="1"/>
        <rFont val="新細明體"/>
        <family val="1"/>
        <charset val="136"/>
      </rPr>
      <t>Tiffany and Company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Tiffany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TIFFANY &amp; CO.</t>
    </r>
  </si>
  <si>
    <t>美商雲端閃耀公司</t>
  </si>
  <si>
    <t>CLOUDFLARE</t>
  </si>
  <si>
    <r>
      <rPr>
        <sz val="12"/>
        <color theme="1"/>
        <rFont val="新細明體"/>
        <family val="2"/>
        <charset val="136"/>
      </rPr>
      <t>OFF-WHITE C/O VIRGIL ABLOH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2"/>
        <charset val="136"/>
      </rPr>
      <t>OFF-WHITE</t>
    </r>
  </si>
  <si>
    <t>Tory Burch</t>
  </si>
  <si>
    <t>Stanford University</t>
  </si>
  <si>
    <t>三洋藥品公司標章、三洋及圖</t>
  </si>
  <si>
    <t>久樘開發股份有限公司</t>
  </si>
  <si>
    <t>久樘</t>
  </si>
  <si>
    <t>小北百貨有限公司</t>
  </si>
  <si>
    <t>小北、小北百貨</t>
  </si>
  <si>
    <r>
      <rPr>
        <sz val="12"/>
        <color rgb="FF000000"/>
        <rFont val="新細明體"/>
        <family val="1"/>
        <charset val="136"/>
      </rPr>
      <t xml:space="preserve">101 </t>
    </r>
    <r>
      <rPr>
        <sz val="12"/>
        <color rgb="FF000000"/>
        <rFont val="Linux Libertine G"/>
        <family val="2"/>
      </rPr>
      <t xml:space="preserve">設計圖、台北 </t>
    </r>
    <r>
      <rPr>
        <sz val="12"/>
        <color rgb="FF000000"/>
        <rFont val="新細明體"/>
        <family val="1"/>
        <charset val="136"/>
      </rPr>
      <t>101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Taipei 101</t>
    </r>
  </si>
  <si>
    <t>台灣民眾黨</t>
  </si>
  <si>
    <t>民眾黨標章</t>
  </si>
  <si>
    <t>台灣蓓福股份有限公司</t>
  </si>
  <si>
    <t>易利氣</t>
  </si>
  <si>
    <t>台灣寶赫曼企業股份有限公司</t>
  </si>
  <si>
    <r>
      <rPr>
        <sz val="12"/>
        <color rgb="FF000000"/>
        <rFont val="新細明體"/>
        <family val="1"/>
        <charset val="136"/>
      </rPr>
      <t xml:space="preserve">MaySkin </t>
    </r>
    <r>
      <rPr>
        <sz val="12"/>
        <color rgb="FF000000"/>
        <rFont val="Linux Libertine G"/>
        <family val="2"/>
      </rPr>
      <t>優若美</t>
    </r>
  </si>
  <si>
    <t>永記造漆工業股份有限公司</t>
  </si>
  <si>
    <r>
      <rPr>
        <sz val="12"/>
        <color rgb="FF000000"/>
        <rFont val="Linux Libertine G"/>
        <family val="2"/>
      </rPr>
      <t>虹牌塗料</t>
    </r>
    <r>
      <rPr>
        <sz val="12"/>
        <color rgb="FF000000"/>
        <rFont val="Linux Libertine G"/>
        <family val="2"/>
        <charset val="1"/>
      </rPr>
      <t>RAINBOW</t>
    </r>
    <r>
      <rPr>
        <sz val="12"/>
        <color rgb="FF000000"/>
        <rFont val="Linux Libertine G"/>
        <family val="2"/>
      </rPr>
      <t>及圖、</t>
    </r>
    <r>
      <rPr>
        <sz val="12"/>
        <color rgb="FF000000"/>
        <rFont val="Linux Libertine G"/>
        <family val="2"/>
        <charset val="1"/>
      </rPr>
      <t>RAINBOW</t>
    </r>
    <r>
      <rPr>
        <sz val="12"/>
        <color rgb="FF000000"/>
        <rFont val="Linux Libertine G"/>
        <family val="2"/>
      </rPr>
      <t>虹牌油漆及圖</t>
    </r>
  </si>
  <si>
    <t>白花油國際股份有限公司</t>
  </si>
  <si>
    <r>
      <rPr>
        <sz val="12"/>
        <color theme="1"/>
        <rFont val="Linux Libertine G"/>
        <family val="2"/>
      </rPr>
      <t>白花油</t>
    </r>
    <r>
      <rPr>
        <sz val="12"/>
        <color theme="1"/>
        <rFont val="Linux Libertine G"/>
        <family val="2"/>
        <charset val="1"/>
      </rPr>
      <t>PAK FAH YEOW</t>
    </r>
    <r>
      <rPr>
        <sz val="12"/>
        <color theme="1"/>
        <rFont val="Linux Libertine G"/>
        <family val="2"/>
      </rPr>
      <t>及圖</t>
    </r>
  </si>
  <si>
    <t>吉胃達藥業股份有限公司</t>
  </si>
  <si>
    <t>吉胃服適</t>
  </si>
  <si>
    <t>扶陞貿易有限公司</t>
  </si>
  <si>
    <t>循利寧</t>
  </si>
  <si>
    <t>女乖乖圖樣、帥哥圖</t>
  </si>
  <si>
    <t>保力達股份有限公司</t>
  </si>
  <si>
    <t>保力達</t>
  </si>
  <si>
    <t>洪金龍</t>
  </si>
  <si>
    <t>洪師父及圖</t>
  </si>
  <si>
    <t>洪瑞珍標章圖、洪瑞珍、洪瑞珍、洪瑞珍設計圖</t>
  </si>
  <si>
    <t>桂盟企業股份有限公司</t>
  </si>
  <si>
    <t>KMC</t>
  </si>
  <si>
    <t>財團法人北港朝天宮</t>
  </si>
  <si>
    <t>北港媽祖</t>
  </si>
  <si>
    <t>高雄市政府新聞局</t>
  </si>
  <si>
    <r>
      <rPr>
        <sz val="12"/>
        <color rgb="FF000000"/>
        <rFont val="Linux Libertine G"/>
        <family val="2"/>
      </rPr>
      <t>樂高雄</t>
    </r>
    <r>
      <rPr>
        <sz val="12"/>
        <color rgb="FF000000"/>
        <rFont val="Linux Libertine G"/>
        <family val="2"/>
        <charset val="1"/>
      </rPr>
      <t>LOGO</t>
    </r>
  </si>
  <si>
    <t>台大、臺大、臺灣大學</t>
  </si>
  <si>
    <r>
      <rPr>
        <sz val="12"/>
        <color rgb="FF000000"/>
        <rFont val="新細明體"/>
        <family val="1"/>
        <charset val="136"/>
      </rPr>
      <t>Cosmed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Cosmed</t>
    </r>
    <r>
      <rPr>
        <sz val="12"/>
        <color rgb="FF000000"/>
        <rFont val="Linux Libertine G"/>
        <family val="2"/>
      </rPr>
      <t>及圖、康是美</t>
    </r>
    <r>
      <rPr>
        <sz val="12"/>
        <color rgb="FF000000"/>
        <rFont val="新細明體"/>
        <family val="1"/>
        <charset val="136"/>
      </rPr>
      <t>COSMED</t>
    </r>
    <r>
      <rPr>
        <sz val="12"/>
        <color rgb="FF000000"/>
        <rFont val="Linux Libertine G"/>
        <family val="2"/>
      </rPr>
      <t>及圖</t>
    </r>
  </si>
  <si>
    <t>創見資訊股份有限公司</t>
  </si>
  <si>
    <t>Transcend</t>
  </si>
  <si>
    <t>Fuji</t>
  </si>
  <si>
    <t>街口網絡股份有限公司</t>
  </si>
  <si>
    <t>街設計字</t>
  </si>
  <si>
    <t>陽明海運股份有限公司</t>
  </si>
  <si>
    <r>
      <rPr>
        <sz val="12"/>
        <rFont val="Linux Libertine G"/>
        <family val="2"/>
      </rPr>
      <t>陽明、</t>
    </r>
    <r>
      <rPr>
        <sz val="12"/>
        <rFont val="Linux Libertine G"/>
        <family val="2"/>
        <charset val="1"/>
      </rPr>
      <t>Yang Ming</t>
    </r>
  </si>
  <si>
    <t>綠的國際企業股份有限公司</t>
  </si>
  <si>
    <r>
      <rPr>
        <sz val="12"/>
        <color rgb="FF000000"/>
        <rFont val="Linux Libertine G"/>
        <family val="2"/>
      </rPr>
      <t xml:space="preserve">綠的傢俱 </t>
    </r>
    <r>
      <rPr>
        <sz val="12"/>
        <color rgb="FF000000"/>
        <rFont val="Linux Libertine G"/>
        <family val="2"/>
        <charset val="1"/>
      </rPr>
      <t xml:space="preserve">Green FURNITURE </t>
    </r>
    <r>
      <rPr>
        <sz val="12"/>
        <color rgb="FF000000"/>
        <rFont val="Linux Libertine G"/>
        <family val="2"/>
      </rPr>
      <t xml:space="preserve">及圖、綠的 </t>
    </r>
    <r>
      <rPr>
        <sz val="12"/>
        <color rgb="FF000000"/>
        <rFont val="Linux Libertine G"/>
        <family val="2"/>
        <charset val="1"/>
      </rPr>
      <t xml:space="preserve">green </t>
    </r>
    <r>
      <rPr>
        <sz val="12"/>
        <color rgb="FF000000"/>
        <rFont val="Linux Libertine G"/>
        <family val="2"/>
      </rPr>
      <t>及圖</t>
    </r>
  </si>
  <si>
    <t>臺北醫學大學</t>
  </si>
  <si>
    <t>北醫</t>
  </si>
  <si>
    <t>遠東百貨股份有限公司</t>
  </si>
  <si>
    <t>遠百、大遠百</t>
  </si>
  <si>
    <r>
      <rPr>
        <sz val="12"/>
        <color rgb="FF000000"/>
        <rFont val="Linux Libertine G"/>
        <family val="2"/>
      </rPr>
      <t xml:space="preserve">神旺大飯店 </t>
    </r>
    <r>
      <rPr>
        <sz val="12"/>
        <color rgb="FF000000"/>
        <rFont val="Linux Libertine G"/>
        <family val="2"/>
        <charset val="1"/>
      </rPr>
      <t>SAN WANT HOTEL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RESIDENENCE</t>
    </r>
    <r>
      <rPr>
        <sz val="12"/>
        <color rgb="FF000000"/>
        <rFont val="Linux Libertine G"/>
        <family val="2"/>
      </rPr>
      <t>神旺商務酒店</t>
    </r>
    <r>
      <rPr>
        <sz val="12"/>
        <color rgb="FF000000"/>
        <rFont val="Linux Libertine G"/>
        <family val="2"/>
        <charset val="1"/>
      </rPr>
      <t>SAN WANT TAIPEI</t>
    </r>
    <r>
      <rPr>
        <sz val="12"/>
        <color rgb="FF000000"/>
        <rFont val="Linux Libertine G"/>
        <family val="2"/>
      </rPr>
      <t>及圖、旺旺</t>
    </r>
  </si>
  <si>
    <t>謝宗澤</t>
  </si>
  <si>
    <r>
      <rPr>
        <sz val="12"/>
        <color rgb="FF000000"/>
        <rFont val="Linux Libertine G"/>
        <family val="2"/>
      </rPr>
      <t xml:space="preserve">紅太陽 </t>
    </r>
    <r>
      <rPr>
        <sz val="12"/>
        <color rgb="FF000000"/>
        <rFont val="Linux Libertine G"/>
        <family val="2"/>
        <charset val="1"/>
      </rPr>
      <t xml:space="preserve">RED SUN </t>
    </r>
    <r>
      <rPr>
        <sz val="12"/>
        <color rgb="FF000000"/>
        <rFont val="Linux Libertine G"/>
        <family val="2"/>
      </rPr>
      <t>及圖</t>
    </r>
  </si>
  <si>
    <t>韓商伊蒂得股份有限公司</t>
  </si>
  <si>
    <r>
      <rPr>
        <sz val="12"/>
        <color rgb="FF000000"/>
        <rFont val="新細明體"/>
        <family val="1"/>
        <charset val="136"/>
      </rPr>
      <t xml:space="preserve">ETUDE House </t>
    </r>
    <r>
      <rPr>
        <sz val="12"/>
        <color rgb="FF000000"/>
        <rFont val="Linux Libertine G"/>
        <family val="2"/>
      </rPr>
      <t>及圖</t>
    </r>
  </si>
  <si>
    <t>韓商愛茉莉太平洋股份有限公司</t>
  </si>
  <si>
    <t>LANEIGE</t>
  </si>
  <si>
    <t>韓商悅詩風吟股份有限公司</t>
  </si>
  <si>
    <r>
      <rPr>
        <sz val="12"/>
        <color theme="1"/>
        <rFont val="新細明體"/>
        <family val="1"/>
        <charset val="136"/>
      </rPr>
      <t>innisfree</t>
    </r>
    <r>
      <rPr>
        <sz val="12"/>
        <color theme="1"/>
        <rFont val="Linux Libertine G"/>
        <family val="2"/>
      </rPr>
      <t>設計字</t>
    </r>
  </si>
  <si>
    <t>新加坡商都樂亞洲控股私人有限公司</t>
  </si>
  <si>
    <r>
      <rPr>
        <sz val="12"/>
        <color rgb="FF000000"/>
        <rFont val="新細明體"/>
        <family val="1"/>
        <charset val="136"/>
      </rPr>
      <t>DOLE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DOLE &amp; SUN Design</t>
    </r>
  </si>
  <si>
    <r>
      <rPr>
        <sz val="12"/>
        <color rgb="FF000000"/>
        <rFont val="新細明體"/>
        <family val="1"/>
        <charset val="136"/>
      </rPr>
      <t>HELLOKITTY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HELLOKITTY</t>
    </r>
    <r>
      <rPr>
        <sz val="12"/>
        <color rgb="FF000000"/>
        <rFont val="Linux Libertine G"/>
        <family val="2"/>
      </rPr>
      <t>及圖、</t>
    </r>
    <r>
      <rPr>
        <sz val="12"/>
        <color rgb="FF000000"/>
        <rFont val="新細明體"/>
        <family val="1"/>
        <charset val="136"/>
      </rPr>
      <t>LittleTwinStar</t>
    </r>
    <r>
      <rPr>
        <sz val="12"/>
        <color rgb="FF000000"/>
        <rFont val="Linux Libertine G"/>
        <family val="2"/>
      </rPr>
      <t>（雙子星）、</t>
    </r>
    <r>
      <rPr>
        <sz val="12"/>
        <color rgb="FF000000"/>
        <rFont val="新細明體"/>
        <family val="1"/>
        <charset val="136"/>
      </rPr>
      <t>My Melody(</t>
    </r>
    <r>
      <rPr>
        <sz val="12"/>
        <color rgb="FF000000"/>
        <rFont val="Linux Libertine G"/>
        <family val="2"/>
      </rPr>
      <t>美樂蒂</t>
    </r>
    <r>
      <rPr>
        <sz val="12"/>
        <color rgb="FF000000"/>
        <rFont val="新細明體"/>
        <family val="1"/>
        <charset val="136"/>
      </rPr>
      <t>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Gudetama</t>
    </r>
  </si>
  <si>
    <r>
      <rPr>
        <sz val="12"/>
        <color theme="1"/>
        <rFont val="新細明體"/>
        <family val="1"/>
        <charset val="136"/>
      </rPr>
      <t>Doraemon</t>
    </r>
    <r>
      <rPr>
        <sz val="12"/>
        <color theme="1"/>
        <rFont val="Linux Libertine G"/>
        <family val="2"/>
      </rPr>
      <t>及圖、</t>
    </r>
    <r>
      <rPr>
        <sz val="12"/>
        <color theme="1"/>
        <rFont val="新細明體"/>
        <family val="1"/>
        <charset val="136"/>
      </rPr>
      <t>Doraemon</t>
    </r>
    <r>
      <rPr>
        <sz val="12"/>
        <color theme="1"/>
        <rFont val="Linux Libertine G"/>
        <family val="2"/>
      </rPr>
      <t>小叮噹</t>
    </r>
  </si>
  <si>
    <t>日商川崎重工業股份有限公司</t>
  </si>
  <si>
    <r>
      <rPr>
        <sz val="12"/>
        <color rgb="FF000000"/>
        <rFont val="Linux Libertine G"/>
        <family val="2"/>
      </rPr>
      <t>川崎、</t>
    </r>
    <r>
      <rPr>
        <sz val="12"/>
        <color rgb="FF000000"/>
        <rFont val="Linux Libertine G"/>
        <family val="2"/>
        <charset val="1"/>
      </rPr>
      <t>KAWASAKI</t>
    </r>
  </si>
  <si>
    <t>日商日本香煙產業股份有限公司</t>
  </si>
  <si>
    <t>SEVEN STARS</t>
  </si>
  <si>
    <r>
      <rPr>
        <sz val="12"/>
        <color theme="1"/>
        <rFont val="新細明體"/>
        <family val="1"/>
        <charset val="136"/>
      </rPr>
      <t>Nintendo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NINTENDO SWITCH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SWITCH</t>
    </r>
    <r>
      <rPr>
        <sz val="12"/>
        <color theme="1"/>
        <rFont val="Linux Libertine G"/>
        <family val="2"/>
      </rPr>
      <t>、小火龍、</t>
    </r>
    <r>
      <rPr>
        <sz val="12"/>
        <color theme="1"/>
        <rFont val="新細明體"/>
        <family val="1"/>
        <charset val="136"/>
      </rPr>
      <t>Super mario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donkey kong</t>
    </r>
  </si>
  <si>
    <t>日商全家便利商店股份有限公司</t>
  </si>
  <si>
    <r>
      <rPr>
        <sz val="12"/>
        <color theme="1"/>
        <rFont val="新細明體"/>
        <family val="1"/>
        <charset val="136"/>
      </rPr>
      <t xml:space="preserve"> FamilyMart</t>
    </r>
    <r>
      <rPr>
        <sz val="12"/>
        <color theme="1"/>
        <rFont val="Linux Libertine G"/>
        <family val="2"/>
      </rPr>
      <t>（</t>
    </r>
    <r>
      <rPr>
        <sz val="12"/>
        <color theme="1"/>
        <rFont val="新細明體"/>
        <family val="1"/>
        <charset val="136"/>
      </rPr>
      <t>new logo</t>
    </r>
    <r>
      <rPr>
        <sz val="12"/>
        <color theme="1"/>
        <rFont val="Linux Libertine G"/>
        <family val="2"/>
      </rPr>
      <t>）</t>
    </r>
  </si>
  <si>
    <t>Godzilla</t>
  </si>
  <si>
    <r>
      <rPr>
        <sz val="12"/>
        <color theme="1"/>
        <rFont val="Linux Libertine G"/>
        <family val="2"/>
      </rPr>
      <t>合利他命</t>
    </r>
    <r>
      <rPr>
        <sz val="12"/>
        <color theme="1"/>
        <rFont val="Linux Libertine G"/>
        <family val="2"/>
        <charset val="1"/>
      </rPr>
      <t>F</t>
    </r>
    <r>
      <rPr>
        <sz val="12"/>
        <color theme="1"/>
        <rFont val="Linux Libertine G"/>
        <family val="2"/>
      </rPr>
      <t>及圖</t>
    </r>
    <r>
      <rPr>
        <sz val="12"/>
        <color theme="1"/>
        <rFont val="Linux Libertine G"/>
        <family val="2"/>
        <charset val="1"/>
      </rPr>
      <t xml:space="preserve">ALINAMIN–F </t>
    </r>
    <r>
      <rPr>
        <sz val="12"/>
        <color theme="1"/>
        <rFont val="Linux Libertine G"/>
        <family val="2"/>
      </rPr>
      <t>（彩色）、合利他命、合利他命強效碇</t>
    </r>
  </si>
  <si>
    <r>
      <rPr>
        <sz val="12"/>
        <color rgb="FF000000"/>
        <rFont val="Linux Libertine G"/>
        <family val="2"/>
      </rPr>
      <t>圖形</t>
    </r>
    <r>
      <rPr>
        <sz val="12"/>
        <color rgb="FF000000"/>
        <rFont val="Linux Libertine G"/>
        <family val="2"/>
        <charset val="1"/>
      </rPr>
      <t>(</t>
    </r>
    <r>
      <rPr>
        <sz val="12"/>
        <color rgb="FF000000"/>
        <rFont val="Linux Libertine G"/>
        <family val="2"/>
      </rPr>
      <t>莎莉</t>
    </r>
    <r>
      <rPr>
        <sz val="12"/>
        <color rgb="FF000000"/>
        <rFont val="Linux Libertine G"/>
        <family val="2"/>
        <charset val="1"/>
      </rPr>
      <t>)</t>
    </r>
    <r>
      <rPr>
        <sz val="12"/>
        <color rgb="FF000000"/>
        <rFont val="Linux Libertine G"/>
        <family val="2"/>
      </rPr>
      <t>、圖形</t>
    </r>
    <r>
      <rPr>
        <sz val="12"/>
        <color rgb="FF000000"/>
        <rFont val="Linux Libertine G"/>
        <family val="2"/>
        <charset val="1"/>
      </rPr>
      <t>(</t>
    </r>
    <r>
      <rPr>
        <sz val="12"/>
        <color rgb="FF000000"/>
        <rFont val="Linux Libertine G"/>
        <family val="2"/>
      </rPr>
      <t>熊大</t>
    </r>
    <r>
      <rPr>
        <sz val="12"/>
        <color rgb="FF000000"/>
        <rFont val="Linux Libertine G"/>
        <family val="2"/>
        <charset val="1"/>
      </rPr>
      <t>)</t>
    </r>
  </si>
  <si>
    <r>
      <rPr>
        <sz val="12"/>
        <color rgb="FF000000"/>
        <rFont val="新細明體"/>
        <family val="1"/>
        <charset val="136"/>
      </rPr>
      <t>Sumikkogurashi &amp; Device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新細明體"/>
        <family val="1"/>
        <charset val="136"/>
      </rPr>
      <t>Rilakkuma &amp; Device</t>
    </r>
  </si>
  <si>
    <t>日商蓓福股份有限公司</t>
  </si>
  <si>
    <r>
      <rPr>
        <sz val="12"/>
        <color theme="1"/>
        <rFont val="新細明體"/>
        <family val="1"/>
        <charset val="136"/>
      </rPr>
      <t>elekiban</t>
    </r>
    <r>
      <rPr>
        <sz val="12"/>
        <color theme="1"/>
        <rFont val="Linux Libertine G"/>
        <family val="2"/>
      </rPr>
      <t>、ピップエレキバン</t>
    </r>
  </si>
  <si>
    <r>
      <rPr>
        <sz val="12"/>
        <color rgb="FF000000"/>
        <rFont val="新細明體"/>
        <family val="1"/>
        <charset val="136"/>
      </rPr>
      <t xml:space="preserve"> adidas &amp; 3-stripe device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adidas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新細明體"/>
        <family val="1"/>
        <charset val="136"/>
      </rPr>
      <t>trefoil device</t>
    </r>
    <r>
      <rPr>
        <sz val="12"/>
        <color rgb="FF000000"/>
        <rFont val="Linux Libertine G"/>
        <family val="2"/>
      </rPr>
      <t>、亞得脫士</t>
    </r>
    <r>
      <rPr>
        <sz val="12"/>
        <color rgb="FF000000"/>
        <rFont val="新細明體"/>
        <family val="1"/>
        <charset val="136"/>
      </rPr>
      <t xml:space="preserve">ADIDAS </t>
    </r>
  </si>
  <si>
    <r>
      <rPr>
        <sz val="12"/>
        <color rgb="FF000000"/>
        <rFont val="新細明體"/>
        <family val="1"/>
        <charset val="136"/>
      </rPr>
      <t>BMW (Word/Figurative Mark)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 xml:space="preserve">BMW device </t>
    </r>
  </si>
  <si>
    <r>
      <rPr>
        <sz val="12"/>
        <color rgb="FF000000"/>
        <rFont val="新細明體"/>
        <family val="1"/>
        <charset val="136"/>
      </rPr>
      <t>PUMA</t>
    </r>
    <r>
      <rPr>
        <sz val="12"/>
        <color rgb="FF000000"/>
        <rFont val="Linux Libertine G"/>
        <family val="2"/>
      </rPr>
      <t>、彪馬、</t>
    </r>
    <r>
      <rPr>
        <sz val="12"/>
        <color rgb="FF000000"/>
        <rFont val="新細明體"/>
        <family val="1"/>
        <charset val="136"/>
      </rPr>
      <t>JUMPING PUMA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PUMA and JUMPING PUMA</t>
    </r>
  </si>
  <si>
    <t>德商碧然德有限公司</t>
  </si>
  <si>
    <r>
      <rPr>
        <sz val="12"/>
        <color theme="1"/>
        <rFont val="新細明體"/>
        <family val="1"/>
        <charset val="136"/>
      </rPr>
      <t xml:space="preserve"> BRITA &amp; LIQUID LOGO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BRITA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Brita</t>
    </r>
  </si>
  <si>
    <r>
      <rPr>
        <sz val="12"/>
        <color rgb="FF000000"/>
        <rFont val="新細明體"/>
        <family val="1"/>
        <charset val="136"/>
      </rPr>
      <t>BOSS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BOSS HUGO BOSS LOGO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HUGO BOSS</t>
    </r>
  </si>
  <si>
    <t>德商奧迪公司</t>
  </si>
  <si>
    <r>
      <rPr>
        <sz val="12"/>
        <color theme="1"/>
        <rFont val="新細明體"/>
        <family val="1"/>
        <charset val="136"/>
      </rPr>
      <t>TTS &amp;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TT</t>
    </r>
  </si>
  <si>
    <t>Lamborghini</t>
  </si>
  <si>
    <r>
      <rPr>
        <sz val="12"/>
        <color theme="1"/>
        <rFont val="新細明體"/>
        <family val="1"/>
        <charset val="136"/>
      </rPr>
      <t>FF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Fendi</t>
    </r>
  </si>
  <si>
    <t>義大利商海卓亙有限公司</t>
  </si>
  <si>
    <r>
      <rPr>
        <sz val="12"/>
        <color rgb="FF000000"/>
        <rFont val="新細明體"/>
        <family val="1"/>
        <charset val="136"/>
      </rPr>
      <t>Skull Device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HYDROGEN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HYDROGEN &amp; Device</t>
    </r>
  </si>
  <si>
    <t>義大利商喜洛寶妮公司</t>
  </si>
  <si>
    <t>KITON</t>
  </si>
  <si>
    <t>義大利商達瑪公司</t>
  </si>
  <si>
    <t>PAUL &amp; SHARK</t>
  </si>
  <si>
    <t>Ray-Ban</t>
  </si>
  <si>
    <r>
      <rPr>
        <sz val="12"/>
        <color rgb="FF000000"/>
        <rFont val="Linux Libertine G"/>
        <family val="2"/>
      </rPr>
      <t>卡地亞、</t>
    </r>
    <r>
      <rPr>
        <sz val="12"/>
        <color rgb="FF000000"/>
        <rFont val="Linux Libertine G"/>
        <family val="2"/>
        <charset val="1"/>
      </rPr>
      <t>Cartier</t>
    </r>
  </si>
  <si>
    <t>瑞士商印凡帝歐公司</t>
  </si>
  <si>
    <t>CIRCLE DEVICE</t>
  </si>
  <si>
    <t>瑞士商利口樂集團公司</t>
  </si>
  <si>
    <r>
      <rPr>
        <sz val="12"/>
        <color theme="1"/>
        <rFont val="新細明體"/>
        <family val="1"/>
        <charset val="136"/>
      </rPr>
      <t>Ricola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RICOLA</t>
    </r>
  </si>
  <si>
    <r>
      <rPr>
        <sz val="12"/>
        <color theme="1"/>
        <rFont val="新細明體"/>
        <family val="1"/>
        <charset val="136"/>
      </rPr>
      <t>CC Monogram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Monogram Double C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Monogram Double C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CC Monogram without Circle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CC Monogram in Circle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CC Monogram in Square</t>
    </r>
  </si>
  <si>
    <t>瑞士商紅牛公司</t>
  </si>
  <si>
    <r>
      <rPr>
        <sz val="12"/>
        <color theme="1"/>
        <rFont val="新細明體"/>
        <family val="1"/>
        <charset val="136"/>
      </rPr>
      <t>Double Bull Device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Red Bull</t>
    </r>
  </si>
  <si>
    <r>
      <rPr>
        <sz val="12"/>
        <color theme="1"/>
        <rFont val="新細明體"/>
        <family val="1"/>
        <charset val="136"/>
      </rPr>
      <t>JUST DO IT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NIKE</t>
    </r>
  </si>
  <si>
    <t>荷蘭商宜家系統股份有限公司</t>
  </si>
  <si>
    <r>
      <rPr>
        <sz val="12"/>
        <color rgb="FF000000"/>
        <rFont val="新細明體"/>
        <family val="1"/>
        <charset val="136"/>
      </rPr>
      <t>IKEA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IKEA &amp; Device</t>
    </r>
  </si>
  <si>
    <t>英商ＡＲＭ有限公司</t>
  </si>
  <si>
    <t>ARM</t>
  </si>
  <si>
    <t>英商ＤＫＨ零售有限公司</t>
  </si>
  <si>
    <r>
      <rPr>
        <sz val="12"/>
        <color rgb="FF000000"/>
        <rFont val="新細明體"/>
        <family val="1"/>
        <charset val="136"/>
      </rPr>
      <t>SUPERDRY</t>
    </r>
    <r>
      <rPr>
        <sz val="12"/>
        <color rgb="FF000000"/>
        <rFont val="Linux Libertine G"/>
        <family val="2"/>
      </rPr>
      <t>、極度乾燥</t>
    </r>
  </si>
  <si>
    <t>英商一號娛樂英國有線公司及艾須特貝克戴維斯有限公司</t>
  </si>
  <si>
    <t>英商芝華士（知識產權）控股有限公司</t>
  </si>
  <si>
    <t>ROYAL SALUTE</t>
  </si>
  <si>
    <t>英商佳士得有限公司</t>
  </si>
  <si>
    <t>CHRISTIE'S</t>
  </si>
  <si>
    <t>BENTLEY</t>
  </si>
  <si>
    <r>
      <rPr>
        <sz val="12"/>
        <color theme="1"/>
        <rFont val="新細明體"/>
        <family val="1"/>
        <charset val="136"/>
      </rPr>
      <t>NEXT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next</t>
    </r>
  </si>
  <si>
    <r>
      <rPr>
        <sz val="12"/>
        <color rgb="FF000000"/>
        <rFont val="新細明體"/>
        <family val="1"/>
        <charset val="136"/>
      </rPr>
      <t>CHANEL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COCO</t>
    </r>
  </si>
  <si>
    <t>法商雅閣公司</t>
  </si>
  <si>
    <r>
      <rPr>
        <sz val="12"/>
        <color rgb="FF000000"/>
        <rFont val="新細明體"/>
        <family val="1"/>
        <charset val="136"/>
      </rPr>
      <t>NOVOTEL</t>
    </r>
    <r>
      <rPr>
        <sz val="12"/>
        <color rgb="FF000000"/>
        <rFont val="Linux Libertine G"/>
        <family val="2"/>
      </rPr>
      <t>、諾富特</t>
    </r>
  </si>
  <si>
    <t>法商路威酩軒香水品牌公司</t>
  </si>
  <si>
    <r>
      <rPr>
        <sz val="12"/>
        <color rgb="FF000000"/>
        <rFont val="新細明體"/>
        <family val="1"/>
        <charset val="136"/>
      </rPr>
      <t>LOUIS VUITTON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LV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LOUIS VUITTON MALLETIER</t>
    </r>
  </si>
  <si>
    <r>
      <rPr>
        <sz val="12"/>
        <color rgb="FF000000"/>
        <rFont val="新細明體"/>
        <family val="1"/>
        <charset val="136"/>
      </rPr>
      <t>HERMES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H PERFORE FACON EVELYNE</t>
    </r>
  </si>
  <si>
    <t>device TIGER HEAD + KENZO</t>
  </si>
  <si>
    <r>
      <rPr>
        <sz val="12"/>
        <color rgb="FF000000"/>
        <rFont val="新細明體"/>
        <family val="1"/>
        <charset val="136"/>
      </rPr>
      <t>Dior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DIOR</t>
    </r>
  </si>
  <si>
    <r>
      <rPr>
        <sz val="12"/>
        <color rgb="FF000000"/>
        <rFont val="新細明體"/>
        <family val="1"/>
        <charset val="136"/>
      </rPr>
      <t>LACOSTE</t>
    </r>
    <r>
      <rPr>
        <sz val="12"/>
        <color rgb="FF000000"/>
        <rFont val="Linux Libertine G"/>
        <family val="2"/>
      </rPr>
      <t>及鱷魚圖、</t>
    </r>
    <r>
      <rPr>
        <sz val="12"/>
        <color rgb="FF000000"/>
        <rFont val="新細明體"/>
        <family val="1"/>
        <charset val="136"/>
      </rPr>
      <t>LACOSTE</t>
    </r>
  </si>
  <si>
    <t>法籍愛麗絲泰勒、托馬斯泰勒</t>
  </si>
  <si>
    <t xml:space="preserve"> BARBAPAPA</t>
  </si>
  <si>
    <t>西班牙商迪西儂紡織工業股份有限公司</t>
  </si>
  <si>
    <t>ZARA</t>
  </si>
  <si>
    <t>丹麥商潘朵拉公開有限公司</t>
  </si>
  <si>
    <r>
      <rPr>
        <sz val="12"/>
        <color rgb="FF000000"/>
        <rFont val="新細明體"/>
        <family val="1"/>
        <charset val="136"/>
      </rPr>
      <t>PANDORA (device mark)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新細明體"/>
        <family val="1"/>
        <charset val="136"/>
      </rPr>
      <t>O (device mark)</t>
    </r>
  </si>
  <si>
    <t xml:space="preserve">列支敦士登 </t>
  </si>
  <si>
    <r>
      <rPr>
        <sz val="12"/>
        <rFont val="新細明體"/>
        <family val="1"/>
        <charset val="136"/>
      </rPr>
      <t>SWAROVSKI</t>
    </r>
    <r>
      <rPr>
        <sz val="12"/>
        <rFont val="Linux Libertine G"/>
        <family val="2"/>
      </rPr>
      <t>、</t>
    </r>
    <r>
      <rPr>
        <sz val="12"/>
        <rFont val="新細明體"/>
        <family val="1"/>
        <charset val="136"/>
      </rPr>
      <t>SWAROVSKI</t>
    </r>
    <r>
      <rPr>
        <sz val="12"/>
        <rFont val="Linux Libertine G"/>
        <family val="2"/>
      </rPr>
      <t>天鵝圖</t>
    </r>
  </si>
  <si>
    <r>
      <rPr>
        <sz val="12"/>
        <color theme="1"/>
        <rFont val="Linux Libertine G"/>
        <family val="2"/>
      </rPr>
      <t>抖音、音符圖案、</t>
    </r>
    <r>
      <rPr>
        <sz val="12"/>
        <color theme="1"/>
        <rFont val="Linux Libertine G"/>
        <family val="2"/>
        <charset val="1"/>
      </rPr>
      <t>Icon</t>
    </r>
  </si>
  <si>
    <t>美商Ｅ及Ｊ高樂釀酒廠</t>
  </si>
  <si>
    <t>Carlo Rossi</t>
  </si>
  <si>
    <t>HARLEY-DAVIDSON</t>
  </si>
  <si>
    <t>CHARLOTTE HORNETS and Design</t>
  </si>
  <si>
    <t>美商ＰＬＲ智慧財產控股有限責任公司</t>
  </si>
  <si>
    <r>
      <rPr>
        <sz val="12"/>
        <color rgb="FF000000"/>
        <rFont val="新細明體"/>
        <family val="1"/>
        <charset val="136"/>
      </rPr>
      <t>POLAROID</t>
    </r>
    <r>
      <rPr>
        <sz val="12"/>
        <color rgb="FF000000"/>
        <rFont val="Linux Libertine G"/>
        <family val="2"/>
      </rPr>
      <t>、寶麗來</t>
    </r>
  </si>
  <si>
    <t>美商ＴＢＬ授權有限責任公司</t>
  </si>
  <si>
    <t>Timberland</t>
  </si>
  <si>
    <t>美商化粧藝術化粧品公司</t>
  </si>
  <si>
    <t xml:space="preserve"> M.A.C Design</t>
  </si>
  <si>
    <t>美商巴比布朗專業化粧品公司</t>
  </si>
  <si>
    <t>Bobbi Brown</t>
  </si>
  <si>
    <r>
      <rPr>
        <sz val="12"/>
        <color rgb="FF000000"/>
        <rFont val="Linux Libertine G"/>
        <family val="2"/>
      </rPr>
      <t>蘋果</t>
    </r>
    <r>
      <rPr>
        <sz val="12"/>
        <color rgb="FF000000"/>
        <rFont val="Linux Libertine G"/>
        <family val="2"/>
        <charset val="1"/>
      </rPr>
      <t>APPLE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APPLE LOGO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FACE ID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APPLE WATCH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APPLE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Linux Libertine G"/>
        <family val="2"/>
        <charset val="1"/>
      </rPr>
      <t>iPhone</t>
    </r>
  </si>
  <si>
    <r>
      <rPr>
        <sz val="12"/>
        <color rgb="FF000000"/>
        <rFont val="新細明體"/>
        <family val="1"/>
        <charset val="136"/>
      </rPr>
      <t>CK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Calvin Klein</t>
    </r>
  </si>
  <si>
    <t>美商立奎德歐提斯有限責任公司</t>
  </si>
  <si>
    <t>ZOLLIPOPS</t>
  </si>
  <si>
    <t>美商艾非斯克特股份有限公司</t>
  </si>
  <si>
    <t>美商利惠公司</t>
  </si>
  <si>
    <t>Levi's</t>
  </si>
  <si>
    <t>美商狄斯卡維利傳播公司</t>
  </si>
  <si>
    <r>
      <rPr>
        <sz val="12"/>
        <color rgb="FF000000"/>
        <rFont val="新細明體"/>
        <family val="1"/>
        <charset val="136"/>
      </rPr>
      <t>DISCOVERY CHANNEL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Discovery &amp; globe logo</t>
    </r>
  </si>
  <si>
    <t>ECHO</t>
  </si>
  <si>
    <t>ABBOTT</t>
  </si>
  <si>
    <r>
      <rPr>
        <sz val="12"/>
        <color rgb="FF000000"/>
        <rFont val="新細明體"/>
        <family val="1"/>
        <charset val="136"/>
      </rPr>
      <t>UNDER ARMOUR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Under Armour</t>
    </r>
    <r>
      <rPr>
        <sz val="12"/>
        <color rgb="FF000000"/>
        <rFont val="Linux Libertine G"/>
        <family val="2"/>
      </rPr>
      <t>商標圖</t>
    </r>
  </si>
  <si>
    <t>美商費斯圖書有限公司</t>
  </si>
  <si>
    <r>
      <rPr>
        <sz val="12"/>
        <color rgb="FF000000"/>
        <rFont val="新細明體"/>
        <family val="1"/>
        <charset val="136"/>
      </rPr>
      <t>Facebook Logo</t>
    </r>
    <r>
      <rPr>
        <sz val="12"/>
        <color rgb="FF000000"/>
        <rFont val="Linux Libertine G"/>
        <family val="2"/>
      </rPr>
      <t xml:space="preserve">、 </t>
    </r>
    <r>
      <rPr>
        <sz val="12"/>
        <color rgb="FF000000"/>
        <rFont val="新細明體"/>
        <family val="1"/>
        <charset val="136"/>
      </rPr>
      <t>F (and Design) (New)</t>
    </r>
  </si>
  <si>
    <t>美商金百利克拉克股份有限公司</t>
  </si>
  <si>
    <t>舒潔</t>
  </si>
  <si>
    <t>美商威查公司</t>
  </si>
  <si>
    <t>AVIS</t>
  </si>
  <si>
    <t>美商美國寶石學院公司</t>
  </si>
  <si>
    <t>GIA</t>
  </si>
  <si>
    <t>美商美藝玩具股份有限公司</t>
  </si>
  <si>
    <r>
      <rPr>
        <sz val="12"/>
        <color rgb="FF000000"/>
        <rFont val="新細明體"/>
        <family val="1"/>
        <charset val="136"/>
      </rPr>
      <t>Barbie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Barbie(Nostalgic Logo)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HOT WHEELS</t>
    </r>
    <r>
      <rPr>
        <sz val="12"/>
        <color rgb="FF000000"/>
        <rFont val="Linux Libertine G"/>
        <family val="2"/>
      </rPr>
      <t>、風火輪</t>
    </r>
  </si>
  <si>
    <r>
      <rPr>
        <sz val="12"/>
        <color theme="1"/>
        <rFont val="新細明體"/>
        <family val="1"/>
        <charset val="136"/>
      </rPr>
      <t>Disney</t>
    </r>
    <r>
      <rPr>
        <sz val="12"/>
        <color theme="1"/>
        <rFont val="Linux Libertine G"/>
        <family val="2"/>
      </rPr>
      <t>商標圖、米奇圖、米妮圖</t>
    </r>
  </si>
  <si>
    <t>美商康寧公司</t>
  </si>
  <si>
    <r>
      <rPr>
        <sz val="12"/>
        <color rgb="FF000000"/>
        <rFont val="Linux Libertine G"/>
        <family val="2"/>
      </rPr>
      <t>康寧、</t>
    </r>
    <r>
      <rPr>
        <sz val="12"/>
        <color rgb="FF000000"/>
        <rFont val="Linux Libertine G"/>
        <family val="2"/>
        <charset val="1"/>
      </rPr>
      <t>Corning</t>
    </r>
  </si>
  <si>
    <r>
      <rPr>
        <sz val="12"/>
        <color rgb="FF000000"/>
        <rFont val="新細明體"/>
        <family val="1"/>
        <charset val="136"/>
      </rPr>
      <t>Supreme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Supreme</t>
    </r>
    <r>
      <rPr>
        <sz val="12"/>
        <color rgb="FF000000"/>
        <rFont val="Linux Libertine G"/>
        <family val="2"/>
      </rPr>
      <t>設計圖</t>
    </r>
  </si>
  <si>
    <r>
      <rPr>
        <sz val="12"/>
        <color theme="1"/>
        <rFont val="新細明體"/>
        <family val="1"/>
        <charset val="136"/>
      </rPr>
      <t>M Orbit Logo</t>
    </r>
    <r>
      <rPr>
        <sz val="12"/>
        <color theme="1"/>
        <rFont val="Linux Libertine G"/>
        <family val="2"/>
      </rPr>
      <t xml:space="preserve">、 </t>
    </r>
    <r>
      <rPr>
        <sz val="12"/>
        <color theme="1"/>
        <rFont val="新細明體"/>
        <family val="1"/>
        <charset val="136"/>
      </rPr>
      <t>MICRON Orbit Logo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MICRON</t>
    </r>
  </si>
  <si>
    <t>Jo Malone</t>
  </si>
  <si>
    <r>
      <rPr>
        <sz val="12"/>
        <color rgb="FF000000"/>
        <rFont val="Linux Libertine G"/>
        <family val="2"/>
      </rPr>
      <t>彭博、</t>
    </r>
    <r>
      <rPr>
        <sz val="12"/>
        <color rgb="FF000000"/>
        <rFont val="Linux Libertine G"/>
        <family val="2"/>
        <charset val="1"/>
      </rPr>
      <t>Bloomberg</t>
    </r>
  </si>
  <si>
    <t>美商項目管理協會有限公司</t>
  </si>
  <si>
    <r>
      <rPr>
        <sz val="12"/>
        <color theme="1"/>
        <rFont val="新細明體"/>
        <family val="1"/>
        <charset val="136"/>
      </rPr>
      <t>CAPM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PMP</t>
    </r>
  </si>
  <si>
    <t>美商新時代冠帽公司</t>
  </si>
  <si>
    <r>
      <rPr>
        <sz val="12"/>
        <color rgb="FF000000"/>
        <rFont val="新細明體"/>
        <family val="1"/>
        <charset val="136"/>
      </rPr>
      <t>New Era lock box logo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New Era</t>
    </r>
  </si>
  <si>
    <t>美商資生堂美國公司</t>
  </si>
  <si>
    <t>NARS</t>
  </si>
  <si>
    <r>
      <rPr>
        <sz val="12"/>
        <color rgb="FF000000"/>
        <rFont val="新細明體"/>
        <family val="1"/>
        <charset val="136"/>
      </rPr>
      <t>LINCOLN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KUGA</t>
    </r>
  </si>
  <si>
    <t>HULU</t>
  </si>
  <si>
    <r>
      <rPr>
        <sz val="12"/>
        <color theme="1"/>
        <rFont val="新細明體"/>
        <family val="1"/>
        <charset val="136"/>
      </rPr>
      <t>The North Face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The North Face</t>
    </r>
    <r>
      <rPr>
        <sz val="12"/>
        <color theme="1"/>
        <rFont val="Linux Libertine G"/>
        <family val="2"/>
      </rPr>
      <t>商標圖</t>
    </r>
  </si>
  <si>
    <t>AQUANMAN</t>
  </si>
  <si>
    <t>美商蘇博士企業有限公司</t>
  </si>
  <si>
    <r>
      <rPr>
        <sz val="12"/>
        <color theme="1"/>
        <rFont val="新細明體"/>
        <family val="1"/>
        <charset val="136"/>
      </rPr>
      <t>GRINCH</t>
    </r>
    <r>
      <rPr>
        <sz val="12"/>
        <color theme="1"/>
        <rFont val="Linux Libertine G"/>
        <family val="2"/>
      </rPr>
      <t>、鬼靈精、</t>
    </r>
    <r>
      <rPr>
        <sz val="12"/>
        <color theme="1"/>
        <rFont val="新細明體"/>
        <family val="1"/>
        <charset val="136"/>
      </rPr>
      <t>HOW THE GRINCH STOLE CHRISTMAS</t>
    </r>
    <r>
      <rPr>
        <sz val="12"/>
        <color theme="1"/>
        <rFont val="Linux Libertine G"/>
        <family val="2"/>
      </rPr>
      <t>、</t>
    </r>
    <r>
      <rPr>
        <sz val="12"/>
        <color theme="1"/>
        <rFont val="新細明體"/>
        <family val="1"/>
        <charset val="136"/>
      </rPr>
      <t>The Grinch Logo</t>
    </r>
  </si>
  <si>
    <r>
      <rPr>
        <sz val="12"/>
        <color rgb="FF000000"/>
        <rFont val="Linux Libertine G"/>
        <family val="2"/>
      </rPr>
      <t>美國商</t>
    </r>
    <r>
      <rPr>
        <sz val="12"/>
        <color rgb="FF000000"/>
        <rFont val="Linux Libertine G"/>
        <family val="2"/>
        <charset val="1"/>
      </rPr>
      <t>HBI</t>
    </r>
    <r>
      <rPr>
        <sz val="12"/>
        <color rgb="FF000000"/>
        <rFont val="Linux Libertine G"/>
        <family val="2"/>
      </rPr>
      <t>品牌服飾公司</t>
    </r>
  </si>
  <si>
    <r>
      <rPr>
        <sz val="12"/>
        <color rgb="FF000000"/>
        <rFont val="新細明體"/>
        <family val="1"/>
        <charset val="136"/>
      </rPr>
      <t>Champion</t>
    </r>
    <r>
      <rPr>
        <sz val="12"/>
        <color rgb="FF000000"/>
        <rFont val="Linux Libertine G"/>
        <family val="2"/>
      </rPr>
      <t>、</t>
    </r>
    <r>
      <rPr>
        <sz val="12"/>
        <color rgb="FF000000"/>
        <rFont val="新細明體"/>
        <family val="1"/>
        <charset val="136"/>
      </rPr>
      <t>Champion</t>
    </r>
    <r>
      <rPr>
        <sz val="12"/>
        <color rgb="FF000000"/>
        <rFont val="Linux Libertine G"/>
        <family val="2"/>
      </rPr>
      <t>商標圖</t>
    </r>
  </si>
  <si>
    <t>加拿大商伊美克斯公司</t>
  </si>
  <si>
    <t>IMAX</t>
  </si>
  <si>
    <t>加拿大商旋轉行家有限公司</t>
  </si>
  <si>
    <t>PAW PATROL 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</si>
</sst>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2"/>
      <color theme="1"/>
      <name val="Linux Libertine G"/>
      <family val="2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Arial"/>
      <family val="2"/>
      <charset val="1"/>
    </font>
    <font>
      <sz val="12"/>
      <color rgb="FF9933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800080"/>
      <name val="新細明體"/>
      <family val="1"/>
      <charset val="136"/>
    </font>
    <font>
      <sz val="12"/>
      <color rgb="FF008000"/>
      <name val="新細明體"/>
      <family val="1"/>
      <charset val="136"/>
    </font>
    <font>
      <b/>
      <sz val="15"/>
      <color rgb="FF003366"/>
      <name val="新細明體"/>
      <family val="1"/>
      <charset val="136"/>
    </font>
    <font>
      <b/>
      <sz val="13"/>
      <color rgb="FF003366"/>
      <name val="新細明體"/>
      <family val="1"/>
      <charset val="136"/>
    </font>
    <font>
      <b/>
      <sz val="11"/>
      <color rgb="FF003366"/>
      <name val="新細明體"/>
      <family val="1"/>
      <charset val="136"/>
    </font>
    <font>
      <b/>
      <sz val="18"/>
      <color rgb="FF003366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b/>
      <sz val="12"/>
      <color rgb="FFFF9900"/>
      <name val="新細明體"/>
      <family val="1"/>
      <charset val="136"/>
    </font>
    <font>
      <i/>
      <sz val="12"/>
      <color rgb="FF80808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333399"/>
      <name val="新細明體"/>
      <family val="1"/>
      <charset val="136"/>
    </font>
    <font>
      <b/>
      <sz val="12"/>
      <color rgb="FF333333"/>
      <name val="新細明體"/>
      <family val="1"/>
      <charset val="136"/>
    </font>
    <font>
      <sz val="12"/>
      <color rgb="FFFF9900"/>
      <name val="新細明體"/>
      <family val="1"/>
      <charset val="136"/>
    </font>
    <font>
      <b/>
      <sz val="12"/>
      <color theme="1"/>
      <name val="Linux Libertine G"/>
      <family val="2"/>
    </font>
    <font>
      <b/>
      <sz val="12"/>
      <color rgb="FFFF0000"/>
      <name val="新細明體"/>
      <family val="1"/>
      <charset val="136"/>
    </font>
    <font>
      <b/>
      <sz val="12"/>
      <color rgb="FFFF0000"/>
      <name val="Linux Libertine G"/>
      <family val="2"/>
    </font>
    <font>
      <b/>
      <sz val="8"/>
      <color theme="1"/>
      <name val="新細明體"/>
      <family val="1"/>
      <charset val="136"/>
    </font>
    <font>
      <b/>
      <sz val="8"/>
      <color theme="1"/>
      <name val="Linux Libertine G"/>
      <family val="2"/>
    </font>
    <font>
      <b/>
      <sz val="12"/>
      <color rgb="FFFF0000"/>
      <name val="Linux Libertine G"/>
      <family val="2"/>
      <charset val="1"/>
    </font>
    <font>
      <u/>
      <sz val="12"/>
      <color theme="10"/>
      <name val="新細明體"/>
      <family val="2"/>
      <charset val="136"/>
    </font>
    <font>
      <sz val="12"/>
      <color theme="1"/>
      <name val="新細明體"/>
      <family val="2"/>
      <charset val="136"/>
    </font>
    <font>
      <sz val="12"/>
      <name val="新細明體"/>
      <family val="2"/>
      <charset val="136"/>
    </font>
    <font>
      <u/>
      <sz val="12"/>
      <name val="新細明體"/>
      <family val="2"/>
      <charset val="136"/>
    </font>
    <font>
      <sz val="12"/>
      <color theme="10"/>
      <name val="新細明體"/>
      <family val="2"/>
      <charset val="136"/>
    </font>
    <font>
      <b/>
      <sz val="12"/>
      <name val="新細明體"/>
      <family val="1"/>
      <charset val="136"/>
    </font>
    <font>
      <sz val="12"/>
      <name val="Linux Libertine G"/>
      <family val="2"/>
    </font>
    <font>
      <u/>
      <sz val="12"/>
      <color theme="1"/>
      <name val="新細明體"/>
      <family val="2"/>
      <charset val="136"/>
    </font>
    <font>
      <sz val="12"/>
      <color theme="4"/>
      <name val="Linux Libertine G"/>
      <family val="2"/>
    </font>
    <font>
      <b/>
      <sz val="12"/>
      <color rgb="FFFF0000"/>
      <name val="新細明體"/>
      <family val="2"/>
      <charset val="136"/>
    </font>
    <font>
      <sz val="9"/>
      <color rgb="FFFF0000"/>
      <name val="Linux Libertine G"/>
      <family val="2"/>
    </font>
    <font>
      <sz val="12"/>
      <color theme="1"/>
      <name val="Linux Libertine G"/>
      <family val="2"/>
      <charset val="1"/>
    </font>
    <font>
      <b/>
      <sz val="12"/>
      <color theme="1"/>
      <name val="Linux Libertine G"/>
      <family val="2"/>
      <charset val="1"/>
    </font>
    <font>
      <sz val="12"/>
      <name val="Linux Libertine G"/>
      <family val="2"/>
      <charset val="1"/>
    </font>
    <font>
      <sz val="12"/>
      <color rgb="FF363636"/>
      <name val="Linux Libertine G"/>
      <family val="2"/>
    </font>
    <font>
      <sz val="12"/>
      <color rgb="FF363636"/>
      <name val="Linux Libertine G"/>
      <family val="2"/>
      <charset val="1"/>
    </font>
    <font>
      <sz val="12"/>
      <color rgb="FF363636"/>
      <name val="新細明體"/>
      <family val="1"/>
      <charset val="136"/>
    </font>
    <font>
      <sz val="12"/>
      <color rgb="FF1D2228"/>
      <name val="Linux Libertine G"/>
      <family val="2"/>
    </font>
    <font>
      <sz val="12"/>
      <color rgb="FF000000"/>
      <name val="Linux Libertine G"/>
      <family val="2"/>
    </font>
    <font>
      <sz val="12"/>
      <color rgb="FF333333"/>
      <name val="Linux Libertine G"/>
      <family val="2"/>
    </font>
    <font>
      <b/>
      <sz val="12"/>
      <name val="Linux Libertine G"/>
      <family val="2"/>
    </font>
    <font>
      <sz val="12"/>
      <color rgb="FF000000"/>
      <name val="Linux Libertine G"/>
      <family val="2"/>
      <charset val="1"/>
    </font>
    <font>
      <b/>
      <sz val="12"/>
      <name val="Linux Libertine G"/>
      <family val="2"/>
      <charset val="1"/>
    </font>
    <font>
      <b/>
      <sz val="12"/>
      <color theme="8" tint="-0.249977111117893"/>
      <name val="Linux Libertine G"/>
      <family val="2"/>
    </font>
    <font>
      <sz val="9"/>
      <name val="Wawati TC"/>
      <family val="3"/>
      <charset val="136"/>
    </font>
  </fonts>
  <fills count="28">
    <fill>
      <patternFill patternType="none"/>
    </fill>
    <fill>
      <patternFill patternType="gray125"/>
    </fill>
    <fill>
      <patternFill patternType="solid">
        <fgColor rgb="FFCCCCFF"/>
        <bgColor rgb="FFD9D9D9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DDD9C3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31859C"/>
      </patternFill>
    </fill>
    <fill>
      <patternFill patternType="solid">
        <fgColor rgb="FFFF6600"/>
        <bgColor rgb="FFFF9900"/>
      </patternFill>
    </fill>
    <fill>
      <patternFill patternType="solid">
        <fgColor theme="4" tint="0.79979857783745845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0" tint="-0.14999847407452621"/>
        <bgColor rgb="FFDDD9C3"/>
      </patternFill>
    </fill>
  </fills>
  <borders count="1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49">
    <xf numFmtId="0" fontId="0" fillId="0" borderId="0">
      <alignment vertical="center"/>
    </xf>
    <xf numFmtId="0" fontId="28" fillId="0" borderId="0">
      <alignment vertical="center"/>
    </xf>
    <xf numFmtId="0" fontId="1" fillId="2" borderId="0">
      <alignment vertical="center"/>
    </xf>
    <xf numFmtId="0" fontId="1" fillId="3" borderId="0">
      <alignment vertical="center"/>
    </xf>
    <xf numFmtId="0" fontId="1" fillId="4" borderId="0">
      <alignment vertical="center"/>
    </xf>
    <xf numFmtId="0" fontId="1" fillId="5" borderId="0">
      <alignment vertical="center"/>
    </xf>
    <xf numFmtId="0" fontId="1" fillId="6" borderId="0">
      <alignment vertical="center"/>
    </xf>
    <xf numFmtId="0" fontId="1" fillId="7" borderId="0">
      <alignment vertical="center"/>
    </xf>
    <xf numFmtId="0" fontId="1" fillId="8" borderId="0">
      <alignment vertical="center"/>
    </xf>
    <xf numFmtId="0" fontId="1" fillId="9" borderId="0">
      <alignment vertical="center"/>
    </xf>
    <xf numFmtId="0" fontId="1" fillId="10" borderId="0">
      <alignment vertical="center"/>
    </xf>
    <xf numFmtId="0" fontId="1" fillId="5" borderId="0">
      <alignment vertical="center"/>
    </xf>
    <xf numFmtId="0" fontId="1" fillId="8" borderId="0">
      <alignment vertical="center"/>
    </xf>
    <xf numFmtId="0" fontId="1" fillId="11" borderId="0">
      <alignment vertical="center"/>
    </xf>
    <xf numFmtId="0" fontId="2" fillId="12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13" borderId="0">
      <alignment vertical="center"/>
    </xf>
    <xf numFmtId="0" fontId="2" fillId="14" borderId="0">
      <alignment vertical="center"/>
    </xf>
    <xf numFmtId="0" fontId="2" fillId="15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/>
    <xf numFmtId="0" fontId="6" fillId="16" borderId="0">
      <alignment vertical="center"/>
    </xf>
    <xf numFmtId="0" fontId="3" fillId="17" borderId="1">
      <alignment vertical="center"/>
    </xf>
    <xf numFmtId="0" fontId="7" fillId="0" borderId="2">
      <alignment vertical="center"/>
    </xf>
    <xf numFmtId="0" fontId="8" fillId="3" borderId="0">
      <alignment vertical="center"/>
    </xf>
    <xf numFmtId="0" fontId="9" fillId="4" borderId="0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horizontal="center" vertical="center"/>
    </xf>
    <xf numFmtId="0" fontId="15" fillId="18" borderId="7">
      <alignment vertical="center"/>
    </xf>
    <xf numFmtId="0" fontId="16" fillId="19" borderId="8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2" fillId="20" borderId="0">
      <alignment vertical="center"/>
    </xf>
    <xf numFmtId="0" fontId="2" fillId="21" borderId="0">
      <alignment vertical="center"/>
    </xf>
    <xf numFmtId="0" fontId="2" fillId="22" borderId="0">
      <alignment vertical="center"/>
    </xf>
    <xf numFmtId="0" fontId="2" fillId="13" borderId="0">
      <alignment vertical="center"/>
    </xf>
    <xf numFmtId="0" fontId="2" fillId="14" borderId="0">
      <alignment vertical="center"/>
    </xf>
    <xf numFmtId="0" fontId="2" fillId="23" borderId="0">
      <alignment vertical="center"/>
    </xf>
    <xf numFmtId="0" fontId="19" fillId="7" borderId="8">
      <alignment vertical="center"/>
    </xf>
    <xf numFmtId="0" fontId="20" fillId="19" borderId="9">
      <alignment vertical="center"/>
    </xf>
    <xf numFmtId="0" fontId="21" fillId="0" borderId="10">
      <alignment vertical="center"/>
    </xf>
  </cellStyleXfs>
  <cellXfs count="1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8" fillId="0" borderId="0" xfId="1">
      <alignment vertical="center"/>
    </xf>
    <xf numFmtId="0" fontId="14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28" fillId="0" borderId="0" xfId="1" applyAlignment="1">
      <alignment horizontal="center" vertical="center"/>
    </xf>
    <xf numFmtId="0" fontId="31" fillId="0" borderId="0" xfId="1" applyFont="1" applyAlignment="1">
      <alignment horizontal="center" vertical="center"/>
    </xf>
    <xf numFmtId="0" fontId="32" fillId="0" borderId="0" xfId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0" fillId="0" borderId="0" xfId="0" applyAlignment="1"/>
    <xf numFmtId="0" fontId="0" fillId="0" borderId="6" xfId="0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33" fillId="0" borderId="0" xfId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vertical="center" wrapText="1"/>
    </xf>
    <xf numFmtId="0" fontId="22" fillId="0" borderId="6" xfId="0" applyFont="1" applyBorder="1" applyAlignment="1">
      <alignment horizontal="center" vertical="center"/>
    </xf>
    <xf numFmtId="0" fontId="22" fillId="24" borderId="6" xfId="0" applyFont="1" applyFill="1" applyBorder="1">
      <alignment vertical="center"/>
    </xf>
    <xf numFmtId="0" fontId="0" fillId="24" borderId="6" xfId="0" applyFill="1" applyBorder="1">
      <alignment vertical="center"/>
    </xf>
    <xf numFmtId="0" fontId="0" fillId="0" borderId="6" xfId="0" applyBorder="1">
      <alignment vertical="center"/>
    </xf>
    <xf numFmtId="0" fontId="39" fillId="0" borderId="6" xfId="0" applyFont="1" applyBorder="1">
      <alignment vertical="center"/>
    </xf>
    <xf numFmtId="0" fontId="22" fillId="0" borderId="6" xfId="0" applyFont="1" applyBorder="1" applyAlignment="1">
      <alignment horizontal="right" vertical="center"/>
    </xf>
    <xf numFmtId="0" fontId="34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right" vertical="center"/>
    </xf>
    <xf numFmtId="0" fontId="40" fillId="0" borderId="6" xfId="0" applyFont="1" applyBorder="1" applyAlignment="1">
      <alignment horizontal="center" vertical="center"/>
    </xf>
    <xf numFmtId="0" fontId="14" fillId="0" borderId="6" xfId="0" applyFont="1" applyBorder="1">
      <alignment vertical="center"/>
    </xf>
    <xf numFmtId="0" fontId="22" fillId="0" borderId="6" xfId="0" applyFont="1" applyBorder="1" applyAlignment="1">
      <alignment horizontal="center" vertical="center" wrapText="1"/>
    </xf>
    <xf numFmtId="0" fontId="0" fillId="24" borderId="6" xfId="0" applyFill="1" applyBorder="1" applyAlignment="1">
      <alignment vertical="center" wrapText="1"/>
    </xf>
    <xf numFmtId="0" fontId="34" fillId="0" borderId="6" xfId="0" applyFont="1" applyBorder="1" applyAlignment="1">
      <alignment horizontal="center" vertical="center" wrapText="1"/>
    </xf>
    <xf numFmtId="0" fontId="29" fillId="0" borderId="6" xfId="0" applyFont="1" applyBorder="1">
      <alignment vertical="center"/>
    </xf>
    <xf numFmtId="0" fontId="0" fillId="0" borderId="6" xfId="0" applyBorder="1" applyAlignment="1">
      <alignment horizontal="left" vertical="center"/>
    </xf>
    <xf numFmtId="0" fontId="34" fillId="0" borderId="6" xfId="0" applyFont="1" applyBorder="1" applyAlignment="1">
      <alignment horizontal="left" vertical="center"/>
    </xf>
    <xf numFmtId="0" fontId="4" fillId="0" borderId="6" xfId="0" applyFont="1" applyBorder="1">
      <alignment vertical="center"/>
    </xf>
    <xf numFmtId="0" fontId="34" fillId="0" borderId="6" xfId="0" applyFont="1" applyBorder="1">
      <alignment vertical="center"/>
    </xf>
    <xf numFmtId="0" fontId="34" fillId="0" borderId="6" xfId="0" applyFont="1" applyBorder="1" applyAlignment="1">
      <alignment vertical="center" wrapText="1"/>
    </xf>
    <xf numFmtId="0" fontId="34" fillId="0" borderId="0" xfId="0" applyFont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42" fillId="0" borderId="6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3" fillId="0" borderId="6" xfId="0" applyFont="1" applyBorder="1">
      <alignment vertical="center"/>
    </xf>
    <xf numFmtId="0" fontId="29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44" fillId="25" borderId="6" xfId="0" applyFont="1" applyFill="1" applyBorder="1" applyAlignment="1">
      <alignment vertical="center" wrapText="1"/>
    </xf>
    <xf numFmtId="0" fontId="3" fillId="25" borderId="6" xfId="0" applyFont="1" applyFill="1" applyBorder="1" applyAlignment="1">
      <alignment vertical="center" wrapText="1"/>
    </xf>
    <xf numFmtId="0" fontId="44" fillId="0" borderId="6" xfId="0" applyFont="1" applyBorder="1">
      <alignment vertical="center"/>
    </xf>
    <xf numFmtId="0" fontId="22" fillId="0" borderId="11" xfId="0" applyFont="1" applyBorder="1" applyAlignment="1">
      <alignment horizontal="center" vertical="center" wrapText="1"/>
    </xf>
    <xf numFmtId="0" fontId="22" fillId="26" borderId="6" xfId="0" applyFont="1" applyFill="1" applyBorder="1" applyAlignment="1">
      <alignment horizontal="left" vertical="center" wrapText="1"/>
    </xf>
    <xf numFmtId="0" fontId="22" fillId="26" borderId="11" xfId="0" applyFont="1" applyFill="1" applyBorder="1" applyAlignment="1">
      <alignment horizontal="center" vertical="center" wrapText="1"/>
    </xf>
    <xf numFmtId="0" fontId="22" fillId="26" borderId="6" xfId="0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29" fillId="0" borderId="11" xfId="0" applyFont="1" applyBorder="1">
      <alignment vertical="center"/>
    </xf>
    <xf numFmtId="0" fontId="0" fillId="0" borderId="11" xfId="0" applyBorder="1" applyAlignment="1">
      <alignment vertical="center" wrapText="1"/>
    </xf>
    <xf numFmtId="0" fontId="29" fillId="0" borderId="11" xfId="0" applyFont="1" applyBorder="1" applyAlignment="1">
      <alignment vertical="center" wrapText="1"/>
    </xf>
    <xf numFmtId="0" fontId="45" fillId="0" borderId="0" xfId="0" applyFont="1">
      <alignment vertical="center"/>
    </xf>
    <xf numFmtId="0" fontId="46" fillId="0" borderId="6" xfId="0" applyFont="1" applyBorder="1" applyAlignment="1">
      <alignment vertical="center" wrapText="1"/>
    </xf>
    <xf numFmtId="0" fontId="42" fillId="0" borderId="11" xfId="0" applyFont="1" applyBorder="1">
      <alignment vertical="center"/>
    </xf>
    <xf numFmtId="0" fontId="22" fillId="0" borderId="6" xfId="0" applyFont="1" applyBorder="1">
      <alignment vertical="center"/>
    </xf>
    <xf numFmtId="0" fontId="22" fillId="0" borderId="12" xfId="0" applyFont="1" applyBorder="1">
      <alignment vertical="center"/>
    </xf>
    <xf numFmtId="0" fontId="0" fillId="26" borderId="12" xfId="0" applyFill="1" applyBorder="1">
      <alignment vertical="center"/>
    </xf>
    <xf numFmtId="0" fontId="0" fillId="26" borderId="6" xfId="0" applyFill="1" applyBorder="1">
      <alignment vertical="center"/>
    </xf>
    <xf numFmtId="0" fontId="0" fillId="0" borderId="12" xfId="0" applyBorder="1">
      <alignment vertical="center"/>
    </xf>
    <xf numFmtId="0" fontId="22" fillId="26" borderId="6" xfId="0" applyFont="1" applyFill="1" applyBorder="1" applyAlignment="1">
      <alignment vertical="center" wrapText="1"/>
    </xf>
    <xf numFmtId="0" fontId="0" fillId="26" borderId="11" xfId="0" applyFill="1" applyBorder="1">
      <alignment vertical="center"/>
    </xf>
    <xf numFmtId="0" fontId="1" fillId="0" borderId="11" xfId="0" applyFont="1" applyBorder="1">
      <alignment vertical="center"/>
    </xf>
    <xf numFmtId="0" fontId="42" fillId="0" borderId="1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22" fillId="26" borderId="6" xfId="0" applyFont="1" applyFill="1" applyBorder="1">
      <alignment vertical="center"/>
    </xf>
    <xf numFmtId="0" fontId="22" fillId="0" borderId="13" xfId="0" applyFont="1" applyBorder="1">
      <alignment vertical="center"/>
    </xf>
    <xf numFmtId="0" fontId="22" fillId="0" borderId="14" xfId="0" applyFont="1" applyBorder="1">
      <alignment vertical="center"/>
    </xf>
    <xf numFmtId="0" fontId="47" fillId="0" borderId="6" xfId="0" applyFont="1" applyBorder="1" applyAlignment="1">
      <alignment vertical="center" wrapText="1"/>
    </xf>
    <xf numFmtId="0" fontId="30" fillId="0" borderId="11" xfId="0" applyFont="1" applyBorder="1">
      <alignment vertical="center"/>
    </xf>
    <xf numFmtId="0" fontId="22" fillId="26" borderId="6" xfId="0" applyFont="1" applyFill="1" applyBorder="1" applyAlignment="1">
      <alignment horizontal="left" vertical="center"/>
    </xf>
    <xf numFmtId="0" fontId="48" fillId="26" borderId="6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22" fillId="26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0" fillId="26" borderId="0" xfId="0" applyFill="1">
      <alignment vertical="center"/>
    </xf>
    <xf numFmtId="0" fontId="46" fillId="0" borderId="6" xfId="0" applyFont="1" applyBorder="1" applyAlignment="1">
      <alignment horizontal="left" vertical="center" wrapText="1"/>
    </xf>
    <xf numFmtId="0" fontId="46" fillId="0" borderId="6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>
      <alignment vertical="center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>
      <alignment horizontal="left" vertical="center" wrapText="1"/>
    </xf>
    <xf numFmtId="0" fontId="34" fillId="0" borderId="6" xfId="0" applyFont="1" applyBorder="1" applyAlignment="1" applyProtection="1">
      <alignment horizontal="left" vertical="center" wrapText="1"/>
      <protection locked="0"/>
    </xf>
    <xf numFmtId="0" fontId="0" fillId="0" borderId="6" xfId="0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4" fillId="25" borderId="6" xfId="21" applyFont="1" applyFill="1" applyBorder="1" applyAlignment="1">
      <alignment horizontal="left" vertical="center" wrapText="1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0" fontId="48" fillId="0" borderId="6" xfId="0" applyFont="1" applyBorder="1" applyAlignment="1">
      <alignment horizontal="center" vertical="center" wrapText="1"/>
    </xf>
    <xf numFmtId="0" fontId="5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46" fillId="27" borderId="6" xfId="0" applyFont="1" applyFill="1" applyBorder="1" applyAlignment="1">
      <alignment horizontal="left" vertical="center" wrapText="1"/>
    </xf>
    <xf numFmtId="0" fontId="29" fillId="0" borderId="6" xfId="0" applyFont="1" applyBorder="1" applyAlignment="1">
      <alignment horizontal="center" vertical="center" wrapText="1"/>
    </xf>
    <xf numFmtId="0" fontId="4" fillId="25" borderId="6" xfId="0" applyFont="1" applyFill="1" applyBorder="1" applyAlignment="1">
      <alignment horizontal="center" vertical="center" wrapText="1"/>
    </xf>
    <xf numFmtId="0" fontId="0" fillId="0" borderId="6" xfId="24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1" fillId="27" borderId="6" xfId="0" applyFont="1" applyFill="1" applyBorder="1" applyAlignment="1">
      <alignment horizontal="center" vertical="center" wrapText="1"/>
    </xf>
    <xf numFmtId="0" fontId="0" fillId="27" borderId="6" xfId="0" applyFill="1" applyBorder="1" applyAlignment="1">
      <alignment horizontal="left" vertical="center" wrapText="1"/>
    </xf>
    <xf numFmtId="0" fontId="0" fillId="27" borderId="6" xfId="0" applyFill="1" applyBorder="1" applyAlignment="1">
      <alignment horizontal="center" vertical="center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51" fillId="25" borderId="6" xfId="0" applyFont="1" applyFill="1" applyBorder="1" applyAlignment="1">
      <alignment horizontal="center" vertical="center" wrapText="1"/>
    </xf>
    <xf numFmtId="0" fontId="46" fillId="25" borderId="6" xfId="0" applyFont="1" applyFill="1" applyBorder="1" applyAlignment="1">
      <alignment horizontal="left" vertical="center" wrapText="1"/>
    </xf>
    <xf numFmtId="0" fontId="4" fillId="25" borderId="6" xfId="0" applyFont="1" applyFill="1" applyBorder="1" applyAlignment="1">
      <alignment horizontal="left" vertical="center" wrapText="1"/>
    </xf>
    <xf numFmtId="0" fontId="0" fillId="25" borderId="6" xfId="0" applyFill="1" applyBorder="1" applyAlignment="1">
      <alignment horizontal="center" vertical="center"/>
    </xf>
    <xf numFmtId="0" fontId="46" fillId="0" borderId="6" xfId="22" applyFont="1" applyBorder="1" applyAlignment="1">
      <alignment horizontal="left" vertical="center" wrapText="1"/>
    </xf>
    <xf numFmtId="0" fontId="3" fillId="25" borderId="6" xfId="21" applyFill="1" applyBorder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51" fillId="0" borderId="6" xfId="35" applyFont="1">
      <alignment horizontal="center" vertical="center"/>
    </xf>
    <xf numFmtId="0" fontId="0" fillId="0" borderId="6" xfId="35" applyFont="1" applyAlignment="1">
      <alignment vertical="center" wrapText="1"/>
    </xf>
    <xf numFmtId="0" fontId="29" fillId="0" borderId="6" xfId="35" applyFont="1" applyAlignment="1">
      <alignment vertical="center"/>
    </xf>
    <xf numFmtId="0" fontId="29" fillId="0" borderId="6" xfId="35" applyFont="1">
      <alignment horizontal="center" vertical="center"/>
    </xf>
    <xf numFmtId="0" fontId="0" fillId="0" borderId="6" xfId="35" applyFo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6" fillId="0" borderId="11" xfId="0" applyFont="1" applyBorder="1" applyAlignment="1" applyProtection="1">
      <alignment horizontal="left" vertical="center" wrapText="1"/>
      <protection locked="0"/>
    </xf>
    <xf numFmtId="0" fontId="46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top" wrapText="1"/>
    </xf>
    <xf numFmtId="0" fontId="0" fillId="0" borderId="6" xfId="0" applyBorder="1" applyAlignment="1" applyProtection="1">
      <alignment horizontal="left" vertical="center" wrapText="1"/>
      <protection locked="0"/>
    </xf>
    <xf numFmtId="0" fontId="1" fillId="0" borderId="11" xfId="0" applyFont="1" applyBorder="1" applyAlignment="1" applyProtection="1">
      <alignment horizontal="left" vertical="top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29" fillId="0" borderId="0" xfId="0" applyFont="1" applyAlignment="1">
      <alignment vertical="center" wrapText="1"/>
    </xf>
    <xf numFmtId="0" fontId="51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29" fillId="0" borderId="1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/>
    </xf>
    <xf numFmtId="0" fontId="29" fillId="0" borderId="15" xfId="0" applyFont="1" applyBorder="1" applyAlignment="1">
      <alignment horizontal="left" vertical="center" wrapText="1"/>
    </xf>
    <xf numFmtId="0" fontId="22" fillId="0" borderId="6" xfId="35" applyFont="1">
      <alignment horizontal="center" vertical="center"/>
    </xf>
    <xf numFmtId="0" fontId="0" fillId="25" borderId="6" xfId="35" applyFont="1" applyFill="1" applyAlignment="1">
      <alignment vertical="center"/>
    </xf>
    <xf numFmtId="0" fontId="29" fillId="25" borderId="6" xfId="35" applyFont="1" applyFill="1" applyAlignment="1">
      <alignment vertical="center"/>
    </xf>
    <xf numFmtId="0" fontId="1" fillId="0" borderId="6" xfId="22" applyFont="1" applyBorder="1" applyAlignment="1">
      <alignment horizontal="left" vertical="center" wrapText="1"/>
    </xf>
    <xf numFmtId="0" fontId="46" fillId="0" borderId="6" xfId="21" applyFont="1" applyBorder="1" applyAlignment="1">
      <alignment horizontal="left" vertical="center" wrapText="1"/>
    </xf>
    <xf numFmtId="0" fontId="0" fillId="0" borderId="6" xfId="35" applyFont="1" applyAlignment="1">
      <alignment vertical="center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4" fillId="0" borderId="1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>
      <alignment horizontal="left" vertical="center" wrapText="1"/>
    </xf>
    <xf numFmtId="0" fontId="29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0" fontId="1" fillId="0" borderId="6" xfId="21" applyFont="1" applyBorder="1" applyAlignment="1">
      <alignment horizontal="left" vertical="center" wrapText="1"/>
    </xf>
    <xf numFmtId="0" fontId="47" fillId="0" borderId="6" xfId="0" applyFont="1" applyBorder="1" applyAlignment="1">
      <alignment horizontal="left" vertical="center" wrapText="1"/>
    </xf>
    <xf numFmtId="0" fontId="3" fillId="0" borderId="6" xfId="22" applyBorder="1" applyAlignment="1">
      <alignment horizontal="left" vertical="center" wrapText="1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46" fillId="0" borderId="6" xfId="0" applyFont="1" applyBorder="1" applyAlignment="1" applyProtection="1">
      <alignment horizontal="left" vertical="top" wrapText="1"/>
      <protection locked="0"/>
    </xf>
    <xf numFmtId="0" fontId="22" fillId="0" borderId="6" xfId="0" applyFont="1" applyBorder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</cellXfs>
  <cellStyles count="49">
    <cellStyle name="20% - 輔色1 2" xfId="2" xr:uid="{00000000-0005-0000-0000-000006000000}"/>
    <cellStyle name="20% - 輔色2 2" xfId="3" xr:uid="{00000000-0005-0000-0000-000007000000}"/>
    <cellStyle name="20% - 輔色3 2" xfId="4" xr:uid="{00000000-0005-0000-0000-000008000000}"/>
    <cellStyle name="20% - 輔色4 2" xfId="5" xr:uid="{00000000-0005-0000-0000-000009000000}"/>
    <cellStyle name="20% - 輔色5 2" xfId="6" xr:uid="{00000000-0005-0000-0000-00000A000000}"/>
    <cellStyle name="20% - 輔色6 2" xfId="7" xr:uid="{00000000-0005-0000-0000-00000B000000}"/>
    <cellStyle name="40% - 輔色1 2" xfId="8" xr:uid="{00000000-0005-0000-0000-00000C000000}"/>
    <cellStyle name="40% - 輔色2 2" xfId="9" xr:uid="{00000000-0005-0000-0000-00000D000000}"/>
    <cellStyle name="40% - 輔色3 2" xfId="10" xr:uid="{00000000-0005-0000-0000-00000E000000}"/>
    <cellStyle name="40% - 輔色4 2" xfId="11" xr:uid="{00000000-0005-0000-0000-00000F000000}"/>
    <cellStyle name="40% - 輔色5 2" xfId="12" xr:uid="{00000000-0005-0000-0000-000010000000}"/>
    <cellStyle name="40% - 輔色6 2" xfId="13" xr:uid="{00000000-0005-0000-0000-000011000000}"/>
    <cellStyle name="60% - 輔色1 2" xfId="14" xr:uid="{00000000-0005-0000-0000-000012000000}"/>
    <cellStyle name="60% - 輔色2 2" xfId="15" xr:uid="{00000000-0005-0000-0000-000013000000}"/>
    <cellStyle name="60% - 輔色3 2" xfId="16" xr:uid="{00000000-0005-0000-0000-000014000000}"/>
    <cellStyle name="60% - 輔色4 2" xfId="17" xr:uid="{00000000-0005-0000-0000-000015000000}"/>
    <cellStyle name="60% - 輔色5 2" xfId="18" xr:uid="{00000000-0005-0000-0000-000016000000}"/>
    <cellStyle name="60% - 輔色6 2" xfId="19" xr:uid="{00000000-0005-0000-0000-000017000000}"/>
    <cellStyle name="一般" xfId="0" builtinId="0"/>
    <cellStyle name="一般 2" xfId="20" xr:uid="{00000000-0005-0000-0000-000018000000}"/>
    <cellStyle name="一般 3" xfId="21" xr:uid="{00000000-0005-0000-0000-000019000000}"/>
    <cellStyle name="一般 4" xfId="22" xr:uid="{00000000-0005-0000-0000-00001A000000}"/>
    <cellStyle name="一般 5" xfId="23" xr:uid="{00000000-0005-0000-0000-00001B000000}"/>
    <cellStyle name="一般 6" xfId="24" xr:uid="{00000000-0005-0000-0000-00001C000000}"/>
    <cellStyle name="中等 2" xfId="25" xr:uid="{00000000-0005-0000-0000-00001D000000}"/>
    <cellStyle name="合計 2" xfId="27" xr:uid="{00000000-0005-0000-0000-00001F000000}"/>
    <cellStyle name="好 2" xfId="29" xr:uid="{00000000-0005-0000-0000-000021000000}"/>
    <cellStyle name="計算方式 2" xfId="37" xr:uid="{00000000-0005-0000-0000-000029000000}"/>
    <cellStyle name="連結的儲存格 2" xfId="48" xr:uid="{00000000-0005-0000-0000-000034000000}"/>
    <cellStyle name="備註 2" xfId="26" xr:uid="{00000000-0005-0000-0000-00001E000000}"/>
    <cellStyle name="超連結" xfId="1" builtinId="8"/>
    <cellStyle name="說明文字 2" xfId="38" xr:uid="{00000000-0005-0000-0000-00002A000000}"/>
    <cellStyle name="輔色1 2" xfId="40" xr:uid="{00000000-0005-0000-0000-00002C000000}"/>
    <cellStyle name="輔色2 2" xfId="41" xr:uid="{00000000-0005-0000-0000-00002D000000}"/>
    <cellStyle name="輔色3 2" xfId="42" xr:uid="{00000000-0005-0000-0000-00002E000000}"/>
    <cellStyle name="輔色4 2" xfId="43" xr:uid="{00000000-0005-0000-0000-00002F000000}"/>
    <cellStyle name="輔色5 2" xfId="44" xr:uid="{00000000-0005-0000-0000-000030000000}"/>
    <cellStyle name="輔色6 2" xfId="45" xr:uid="{00000000-0005-0000-0000-000031000000}"/>
    <cellStyle name="標題 1 2" xfId="30" xr:uid="{00000000-0005-0000-0000-000022000000}"/>
    <cellStyle name="標題 2 2" xfId="31" xr:uid="{00000000-0005-0000-0000-000023000000}"/>
    <cellStyle name="標題 3 2" xfId="32" xr:uid="{00000000-0005-0000-0000-000024000000}"/>
    <cellStyle name="標題 4 2" xfId="33" xr:uid="{00000000-0005-0000-0000-000025000000}"/>
    <cellStyle name="標題 5" xfId="34" xr:uid="{00000000-0005-0000-0000-000026000000}"/>
    <cellStyle name="樣式 1" xfId="35" xr:uid="{00000000-0005-0000-0000-000027000000}"/>
    <cellStyle name="輸入 2" xfId="46" xr:uid="{00000000-0005-0000-0000-000032000000}"/>
    <cellStyle name="輸出 2" xfId="47" xr:uid="{00000000-0005-0000-0000-000033000000}"/>
    <cellStyle name="檢查儲存格 2" xfId="36" xr:uid="{00000000-0005-0000-0000-000028000000}"/>
    <cellStyle name="壞 2" xfId="28" xr:uid="{00000000-0005-0000-0000-000020000000}"/>
    <cellStyle name="警告文字 2" xfId="39" xr:uid="{00000000-0005-0000-0000-00002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DDD9C3"/>
      <rgbColor rgb="FFFF00FF"/>
      <rgbColor rgb="FF00FFFF"/>
      <rgbColor rgb="FF800000"/>
      <rgbColor rgb="FF008000"/>
      <rgbColor rgb="FF000080"/>
      <rgbColor rgb="FF808000"/>
      <rgbColor rgb="FF800080"/>
      <rgbColor rgb="FF31859C"/>
      <rgbColor rgb="FFC0C0C0"/>
      <rgbColor rgb="FF808080"/>
      <rgbColor rgb="FFD9D9D9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1D2228"/>
      <rgbColor rgb="FF363636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topLeftCell="C1" zoomScaleNormal="100" workbookViewId="0">
      <pane ySplit="2" topLeftCell="A23" activePane="bottomLeft" state="frozen"/>
      <selection pane="bottomLeft" activeCell="E29" sqref="E29"/>
    </sheetView>
  </sheetViews>
  <sheetFormatPr defaultColWidth="10.28515625" defaultRowHeight="15.75"/>
  <cols>
    <col min="1" max="1" width="12.28515625" style="1" customWidth="1"/>
    <col min="2" max="2" width="24.140625" style="1" customWidth="1"/>
    <col min="3" max="8" width="10.42578125" style="1" customWidth="1"/>
    <col min="9" max="9" width="9.85546875" style="1" customWidth="1"/>
    <col min="10" max="10" width="9.28515625" style="1" customWidth="1"/>
    <col min="11" max="11" width="9.28515625" style="2" customWidth="1"/>
    <col min="12" max="20" width="10.28515625" style="1"/>
    <col min="21" max="21" width="8.140625" style="1" customWidth="1"/>
    <col min="22" max="16384" width="10.28515625" style="1"/>
  </cols>
  <sheetData>
    <row r="1" spans="1:11" ht="15.75" customHeight="1">
      <c r="A1" s="165" t="s">
        <v>0</v>
      </c>
      <c r="B1" s="165"/>
      <c r="C1" s="165"/>
      <c r="D1" s="165"/>
      <c r="E1" s="165"/>
      <c r="F1" s="165"/>
      <c r="G1" s="165"/>
      <c r="H1" s="165"/>
      <c r="I1" s="165"/>
      <c r="J1" s="4"/>
      <c r="K1" s="4"/>
    </row>
    <row r="2" spans="1:11" ht="46.5" customHeight="1">
      <c r="A2" s="2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K2" s="1"/>
    </row>
    <row r="3" spans="1:11" ht="16.5">
      <c r="A3" s="2" t="s">
        <v>10</v>
      </c>
      <c r="B3" s="1" t="s">
        <v>11</v>
      </c>
      <c r="C3" s="8">
        <v>145</v>
      </c>
      <c r="D3" s="8">
        <v>213</v>
      </c>
      <c r="E3" s="8">
        <v>256</v>
      </c>
      <c r="F3" s="8">
        <v>262</v>
      </c>
      <c r="G3" s="8">
        <v>259</v>
      </c>
      <c r="H3" s="8">
        <v>229</v>
      </c>
      <c r="I3" s="9">
        <f t="shared" ref="I3:I43" si="0">SUM(C3:H3)</f>
        <v>1364</v>
      </c>
      <c r="K3" s="1"/>
    </row>
    <row r="4" spans="1:11" ht="16.5">
      <c r="B4" s="1" t="s">
        <v>12</v>
      </c>
      <c r="C4" s="10">
        <v>0</v>
      </c>
      <c r="D4" s="8">
        <v>2</v>
      </c>
      <c r="E4" s="8">
        <v>4</v>
      </c>
      <c r="F4" s="8">
        <v>8</v>
      </c>
      <c r="G4" s="8">
        <v>1</v>
      </c>
      <c r="H4" s="8">
        <v>3</v>
      </c>
      <c r="I4" s="9">
        <f t="shared" si="0"/>
        <v>18</v>
      </c>
      <c r="K4" s="1"/>
    </row>
    <row r="5" spans="1:11" ht="16.5">
      <c r="B5" s="1" t="s">
        <v>13</v>
      </c>
      <c r="C5" s="1">
        <v>0</v>
      </c>
      <c r="D5" s="10">
        <v>0</v>
      </c>
      <c r="E5" s="8">
        <v>2</v>
      </c>
      <c r="F5" s="11">
        <v>0</v>
      </c>
      <c r="G5" s="8">
        <v>4</v>
      </c>
      <c r="H5" s="12">
        <v>0</v>
      </c>
      <c r="I5" s="9">
        <f t="shared" si="0"/>
        <v>6</v>
      </c>
      <c r="K5" s="1"/>
    </row>
    <row r="6" spans="1:11" ht="16.5">
      <c r="B6" s="1" t="s">
        <v>14</v>
      </c>
      <c r="C6" s="8">
        <v>3</v>
      </c>
      <c r="D6" s="11">
        <v>0</v>
      </c>
      <c r="E6" s="8">
        <v>5</v>
      </c>
      <c r="F6" s="8">
        <v>5</v>
      </c>
      <c r="G6" s="8">
        <v>7</v>
      </c>
      <c r="H6" s="8">
        <v>1</v>
      </c>
      <c r="I6" s="9">
        <f t="shared" si="0"/>
        <v>21</v>
      </c>
      <c r="K6" s="1"/>
    </row>
    <row r="7" spans="1:11" ht="16.5">
      <c r="B7" s="1" t="s">
        <v>15</v>
      </c>
      <c r="C7" s="8">
        <v>56</v>
      </c>
      <c r="D7" s="8">
        <v>73</v>
      </c>
      <c r="E7" s="8">
        <v>59</v>
      </c>
      <c r="F7" s="8">
        <v>155</v>
      </c>
      <c r="G7" s="8">
        <v>95</v>
      </c>
      <c r="H7" s="8">
        <v>25</v>
      </c>
      <c r="I7" s="9">
        <f t="shared" si="0"/>
        <v>463</v>
      </c>
      <c r="K7" s="1"/>
    </row>
    <row r="8" spans="1:11" ht="16.5">
      <c r="B8" s="1" t="s">
        <v>16</v>
      </c>
      <c r="C8" s="1">
        <v>0</v>
      </c>
      <c r="D8" s="1">
        <v>0</v>
      </c>
      <c r="E8" s="10">
        <v>0</v>
      </c>
      <c r="F8" s="10">
        <v>0</v>
      </c>
      <c r="G8" s="10">
        <v>0</v>
      </c>
      <c r="H8" s="10">
        <v>0</v>
      </c>
      <c r="I8" s="9">
        <f t="shared" si="0"/>
        <v>0</v>
      </c>
      <c r="K8" s="1"/>
    </row>
    <row r="9" spans="1:11" ht="16.5">
      <c r="B9" s="1" t="s">
        <v>17</v>
      </c>
      <c r="C9" s="8">
        <v>6</v>
      </c>
      <c r="D9" s="8">
        <v>9</v>
      </c>
      <c r="E9" s="8">
        <v>6</v>
      </c>
      <c r="F9" s="13">
        <v>0</v>
      </c>
      <c r="G9" s="8">
        <v>4</v>
      </c>
      <c r="H9" s="8">
        <v>2</v>
      </c>
      <c r="I9" s="9">
        <f t="shared" si="0"/>
        <v>27</v>
      </c>
      <c r="K9" s="1"/>
    </row>
    <row r="10" spans="1:11" ht="16.5">
      <c r="B10" s="1" t="s">
        <v>18</v>
      </c>
      <c r="C10" s="10">
        <v>0</v>
      </c>
      <c r="D10" s="1">
        <v>0</v>
      </c>
      <c r="E10" s="10">
        <v>0</v>
      </c>
      <c r="F10" s="10">
        <v>0</v>
      </c>
      <c r="G10" s="10">
        <v>0</v>
      </c>
      <c r="H10" s="10">
        <v>0</v>
      </c>
      <c r="I10" s="9">
        <f t="shared" si="0"/>
        <v>0</v>
      </c>
      <c r="K10" s="1"/>
    </row>
    <row r="11" spans="1:11" ht="16.5">
      <c r="B11" s="1" t="s">
        <v>19</v>
      </c>
      <c r="C11" s="8">
        <v>2</v>
      </c>
      <c r="D11" s="8">
        <v>2</v>
      </c>
      <c r="E11" s="10">
        <v>0</v>
      </c>
      <c r="F11" s="10">
        <v>0</v>
      </c>
      <c r="G11" s="10">
        <v>0</v>
      </c>
      <c r="H11" s="10">
        <v>0</v>
      </c>
      <c r="I11" s="9">
        <f t="shared" si="0"/>
        <v>4</v>
      </c>
      <c r="K11" s="1"/>
    </row>
    <row r="12" spans="1:11" ht="16.5">
      <c r="B12" s="1" t="s">
        <v>20</v>
      </c>
      <c r="C12" s="10">
        <v>0</v>
      </c>
      <c r="D12" s="1">
        <v>0</v>
      </c>
      <c r="E12" s="10">
        <v>0</v>
      </c>
      <c r="F12" s="10">
        <v>0</v>
      </c>
      <c r="G12" s="10">
        <v>0</v>
      </c>
      <c r="H12" s="10">
        <v>0</v>
      </c>
      <c r="I12" s="9">
        <f t="shared" si="0"/>
        <v>0</v>
      </c>
      <c r="K12" s="1"/>
    </row>
    <row r="13" spans="1:11" ht="16.5">
      <c r="A13" s="2" t="s">
        <v>21</v>
      </c>
      <c r="B13" s="1" t="s">
        <v>22</v>
      </c>
      <c r="C13" s="1">
        <v>0</v>
      </c>
      <c r="D13" s="1">
        <v>0</v>
      </c>
      <c r="E13" s="10">
        <v>0</v>
      </c>
      <c r="F13" s="10">
        <v>0</v>
      </c>
      <c r="G13" s="10">
        <v>0</v>
      </c>
      <c r="H13" s="10">
        <v>0</v>
      </c>
      <c r="I13" s="9">
        <f t="shared" si="0"/>
        <v>0</v>
      </c>
      <c r="K13" s="1"/>
    </row>
    <row r="14" spans="1:11" ht="16.5">
      <c r="B14" s="1" t="s">
        <v>23</v>
      </c>
      <c r="C14" s="10">
        <v>0</v>
      </c>
      <c r="D14" s="8">
        <v>3</v>
      </c>
      <c r="E14" s="8">
        <v>7</v>
      </c>
      <c r="F14" s="8">
        <v>3</v>
      </c>
      <c r="G14" s="10">
        <v>0</v>
      </c>
      <c r="H14" s="8">
        <v>1</v>
      </c>
      <c r="I14" s="9">
        <f t="shared" si="0"/>
        <v>14</v>
      </c>
      <c r="K14" s="1"/>
    </row>
    <row r="15" spans="1:11" ht="16.5">
      <c r="B15" s="1" t="s">
        <v>24</v>
      </c>
      <c r="C15" s="1">
        <v>0</v>
      </c>
      <c r="D15" s="1">
        <v>0</v>
      </c>
      <c r="E15" s="10">
        <v>0</v>
      </c>
      <c r="F15" s="10">
        <v>0</v>
      </c>
      <c r="G15" s="10">
        <v>0</v>
      </c>
      <c r="H15" s="10">
        <v>0</v>
      </c>
      <c r="I15" s="9">
        <f t="shared" si="0"/>
        <v>0</v>
      </c>
      <c r="K15" s="1"/>
    </row>
    <row r="16" spans="1:11" ht="16.5">
      <c r="B16" s="1" t="s">
        <v>25</v>
      </c>
      <c r="C16" s="10">
        <v>0</v>
      </c>
      <c r="D16" s="1">
        <v>0</v>
      </c>
      <c r="E16" s="8">
        <v>4</v>
      </c>
      <c r="F16" s="8">
        <v>2</v>
      </c>
      <c r="G16" s="1">
        <v>0</v>
      </c>
      <c r="H16" s="10">
        <v>0</v>
      </c>
      <c r="I16" s="9">
        <f t="shared" si="0"/>
        <v>6</v>
      </c>
      <c r="K16" s="1"/>
    </row>
    <row r="17" spans="1:9" s="1" customFormat="1" ht="16.5">
      <c r="B17" s="1" t="s">
        <v>26</v>
      </c>
      <c r="C17" s="8">
        <v>5</v>
      </c>
      <c r="D17" s="8">
        <v>15</v>
      </c>
      <c r="E17" s="8">
        <v>3</v>
      </c>
      <c r="F17" s="8">
        <v>2</v>
      </c>
      <c r="G17" s="1">
        <v>0</v>
      </c>
      <c r="H17" s="8">
        <v>29</v>
      </c>
      <c r="I17" s="9">
        <f t="shared" si="0"/>
        <v>54</v>
      </c>
    </row>
    <row r="18" spans="1:9" s="1" customFormat="1" ht="16.5">
      <c r="B18" s="1" t="s">
        <v>27</v>
      </c>
      <c r="C18" s="8">
        <v>35</v>
      </c>
      <c r="D18" s="8">
        <v>65</v>
      </c>
      <c r="E18" s="8">
        <v>21</v>
      </c>
      <c r="F18" s="8">
        <v>38</v>
      </c>
      <c r="G18" s="8">
        <v>30</v>
      </c>
      <c r="H18" s="8">
        <v>31</v>
      </c>
      <c r="I18" s="9">
        <f t="shared" si="0"/>
        <v>220</v>
      </c>
    </row>
    <row r="19" spans="1:9" s="1" customFormat="1" ht="16.5">
      <c r="B19" s="1" t="s">
        <v>28</v>
      </c>
      <c r="C19" s="8">
        <v>2</v>
      </c>
      <c r="D19" s="11">
        <v>0</v>
      </c>
      <c r="E19" s="8">
        <v>1</v>
      </c>
      <c r="F19" s="11">
        <v>0</v>
      </c>
      <c r="G19" s="11">
        <v>0</v>
      </c>
      <c r="H19" s="11">
        <v>0</v>
      </c>
      <c r="I19" s="9">
        <f t="shared" si="0"/>
        <v>3</v>
      </c>
    </row>
    <row r="20" spans="1:9" s="1" customFormat="1" ht="16.5">
      <c r="B20" s="1" t="s">
        <v>29</v>
      </c>
      <c r="C20" s="8">
        <v>6</v>
      </c>
      <c r="D20" s="8">
        <v>1</v>
      </c>
      <c r="E20" s="8">
        <v>6</v>
      </c>
      <c r="F20" s="8">
        <v>4</v>
      </c>
      <c r="G20" s="8">
        <v>7</v>
      </c>
      <c r="H20" s="8">
        <v>3</v>
      </c>
      <c r="I20" s="9">
        <f t="shared" si="0"/>
        <v>27</v>
      </c>
    </row>
    <row r="21" spans="1:9" s="1" customFormat="1" ht="16.5">
      <c r="B21" s="1" t="s">
        <v>30</v>
      </c>
      <c r="C21" s="8">
        <v>24</v>
      </c>
      <c r="D21" s="8">
        <v>15</v>
      </c>
      <c r="E21" s="8">
        <v>32</v>
      </c>
      <c r="F21" s="8">
        <v>16</v>
      </c>
      <c r="G21" s="8">
        <v>17</v>
      </c>
      <c r="H21" s="8">
        <v>4</v>
      </c>
      <c r="I21" s="9">
        <f t="shared" si="0"/>
        <v>108</v>
      </c>
    </row>
    <row r="22" spans="1:9" s="1" customFormat="1" ht="16.5">
      <c r="B22" s="1" t="s">
        <v>31</v>
      </c>
      <c r="C22" s="8">
        <v>20</v>
      </c>
      <c r="D22" s="8">
        <v>28</v>
      </c>
      <c r="E22" s="8">
        <v>42</v>
      </c>
      <c r="F22" s="8">
        <v>57</v>
      </c>
      <c r="G22" s="8">
        <v>26</v>
      </c>
      <c r="H22" s="8">
        <v>16</v>
      </c>
      <c r="I22" s="9">
        <f t="shared" si="0"/>
        <v>189</v>
      </c>
    </row>
    <row r="23" spans="1:9" s="1" customFormat="1" ht="16.5">
      <c r="B23" s="1" t="s">
        <v>32</v>
      </c>
      <c r="C23" s="8">
        <v>85</v>
      </c>
      <c r="D23" s="8">
        <v>47</v>
      </c>
      <c r="E23" s="8">
        <v>105</v>
      </c>
      <c r="F23" s="8">
        <v>125</v>
      </c>
      <c r="G23" s="8">
        <v>96</v>
      </c>
      <c r="H23" s="8">
        <v>42</v>
      </c>
      <c r="I23" s="9">
        <f t="shared" si="0"/>
        <v>500</v>
      </c>
    </row>
    <row r="24" spans="1:9" s="1" customFormat="1" ht="16.5">
      <c r="B24" s="1" t="s">
        <v>33</v>
      </c>
      <c r="C24" s="8">
        <v>53</v>
      </c>
      <c r="D24" s="8">
        <v>51</v>
      </c>
      <c r="E24" s="8">
        <v>57</v>
      </c>
      <c r="F24" s="8">
        <v>52</v>
      </c>
      <c r="G24" s="8">
        <v>59</v>
      </c>
      <c r="H24" s="8">
        <v>27</v>
      </c>
      <c r="I24" s="9">
        <f t="shared" si="0"/>
        <v>299</v>
      </c>
    </row>
    <row r="25" spans="1:9" s="1" customFormat="1" ht="16.5">
      <c r="B25" s="1" t="s">
        <v>34</v>
      </c>
      <c r="C25" s="8">
        <v>28</v>
      </c>
      <c r="D25" s="8">
        <v>43</v>
      </c>
      <c r="E25" s="8">
        <v>53</v>
      </c>
      <c r="F25" s="8">
        <v>36</v>
      </c>
      <c r="G25" s="8">
        <v>21</v>
      </c>
      <c r="H25" s="8">
        <v>5</v>
      </c>
      <c r="I25" s="9">
        <f t="shared" si="0"/>
        <v>186</v>
      </c>
    </row>
    <row r="26" spans="1:9" s="1" customFormat="1" ht="15.75" customHeight="1">
      <c r="B26" s="5" t="s">
        <v>35</v>
      </c>
      <c r="C26" s="10">
        <v>0</v>
      </c>
      <c r="D26" s="1">
        <v>0</v>
      </c>
      <c r="E26" s="10">
        <v>0</v>
      </c>
      <c r="F26" s="10">
        <v>0</v>
      </c>
      <c r="G26" s="10">
        <v>0</v>
      </c>
      <c r="H26" s="10">
        <v>0</v>
      </c>
      <c r="I26" s="9">
        <f t="shared" si="0"/>
        <v>0</v>
      </c>
    </row>
    <row r="27" spans="1:9" s="1" customFormat="1" ht="16.5">
      <c r="B27" s="1" t="s">
        <v>36</v>
      </c>
      <c r="C27" s="8">
        <v>1</v>
      </c>
      <c r="D27" s="8">
        <v>3</v>
      </c>
      <c r="E27" s="10">
        <v>0</v>
      </c>
      <c r="F27" s="10">
        <v>0</v>
      </c>
      <c r="G27" s="10">
        <v>0</v>
      </c>
      <c r="H27" s="10">
        <v>0</v>
      </c>
      <c r="I27" s="9">
        <f t="shared" si="0"/>
        <v>4</v>
      </c>
    </row>
    <row r="28" spans="1:9" s="1" customFormat="1" ht="16.5">
      <c r="B28" s="1" t="s">
        <v>37</v>
      </c>
      <c r="C28" s="1">
        <v>0</v>
      </c>
      <c r="D28" s="1">
        <v>0</v>
      </c>
      <c r="E28" s="8">
        <v>4</v>
      </c>
      <c r="F28" s="14">
        <v>0</v>
      </c>
      <c r="G28" s="8">
        <v>2</v>
      </c>
      <c r="H28" s="12">
        <v>0</v>
      </c>
      <c r="I28" s="9">
        <f t="shared" si="0"/>
        <v>6</v>
      </c>
    </row>
    <row r="29" spans="1:9" s="1" customFormat="1" ht="16.5">
      <c r="B29" s="1" t="s">
        <v>38</v>
      </c>
      <c r="C29" s="8">
        <v>1</v>
      </c>
      <c r="D29" s="8">
        <v>3</v>
      </c>
      <c r="E29" s="10">
        <v>0</v>
      </c>
      <c r="F29" s="10">
        <v>0</v>
      </c>
      <c r="G29" s="10">
        <v>0</v>
      </c>
      <c r="H29" s="10">
        <v>0</v>
      </c>
      <c r="I29" s="9">
        <f t="shared" si="0"/>
        <v>4</v>
      </c>
    </row>
    <row r="30" spans="1:9" s="1" customFormat="1" ht="16.5">
      <c r="B30" s="1" t="s">
        <v>39</v>
      </c>
      <c r="C30" s="11">
        <v>0</v>
      </c>
      <c r="D30" s="8">
        <v>1</v>
      </c>
      <c r="E30" s="10">
        <v>0</v>
      </c>
      <c r="F30" s="10">
        <v>0</v>
      </c>
      <c r="G30" s="10">
        <v>0</v>
      </c>
      <c r="H30" s="10">
        <v>0</v>
      </c>
      <c r="I30" s="9">
        <f t="shared" si="0"/>
        <v>1</v>
      </c>
    </row>
    <row r="31" spans="1:9" s="1" customFormat="1" ht="16.5">
      <c r="B31" s="1" t="s">
        <v>40</v>
      </c>
      <c r="C31" s="11">
        <v>0</v>
      </c>
      <c r="D31" s="12">
        <v>0</v>
      </c>
      <c r="E31" s="10">
        <v>0</v>
      </c>
      <c r="F31" s="10">
        <v>0</v>
      </c>
      <c r="G31" s="10">
        <v>0</v>
      </c>
      <c r="H31" s="8">
        <v>1</v>
      </c>
      <c r="I31" s="9">
        <f t="shared" si="0"/>
        <v>1</v>
      </c>
    </row>
    <row r="32" spans="1:9" s="1" customFormat="1" ht="16.5">
      <c r="A32" s="2" t="s">
        <v>41</v>
      </c>
      <c r="B32" s="1" t="s">
        <v>42</v>
      </c>
      <c r="C32" s="8">
        <v>173</v>
      </c>
      <c r="D32" s="8">
        <v>265</v>
      </c>
      <c r="E32" s="8">
        <v>186</v>
      </c>
      <c r="F32" s="8">
        <v>189</v>
      </c>
      <c r="G32" s="8">
        <v>116</v>
      </c>
      <c r="H32" s="8">
        <v>77</v>
      </c>
      <c r="I32" s="9">
        <f t="shared" si="0"/>
        <v>1006</v>
      </c>
    </row>
    <row r="33" spans="1:12" ht="16.5">
      <c r="A33" s="2"/>
      <c r="B33" s="1" t="s">
        <v>43</v>
      </c>
      <c r="C33" s="10">
        <v>0</v>
      </c>
      <c r="D33" s="1">
        <v>0</v>
      </c>
      <c r="E33" s="10">
        <v>0</v>
      </c>
      <c r="F33" s="10">
        <v>0</v>
      </c>
      <c r="G33" s="10">
        <v>0</v>
      </c>
      <c r="H33" s="10">
        <v>0</v>
      </c>
      <c r="I33" s="9">
        <f t="shared" si="0"/>
        <v>0</v>
      </c>
      <c r="K33" s="1"/>
    </row>
    <row r="34" spans="1:12" ht="16.5">
      <c r="A34" s="2"/>
      <c r="B34" s="1" t="s">
        <v>44</v>
      </c>
      <c r="C34" s="1">
        <v>0</v>
      </c>
      <c r="D34" s="1">
        <v>0</v>
      </c>
      <c r="E34" s="10">
        <v>0</v>
      </c>
      <c r="F34" s="10">
        <v>0</v>
      </c>
      <c r="G34" s="10">
        <v>0</v>
      </c>
      <c r="H34" s="8">
        <v>1</v>
      </c>
      <c r="I34" s="9">
        <f t="shared" si="0"/>
        <v>1</v>
      </c>
      <c r="K34" s="1"/>
    </row>
    <row r="35" spans="1:12" ht="16.5">
      <c r="A35" s="2"/>
      <c r="B35" s="1" t="s">
        <v>45</v>
      </c>
      <c r="C35" s="8">
        <v>7</v>
      </c>
      <c r="D35" s="11">
        <v>0</v>
      </c>
      <c r="E35" s="11">
        <v>0</v>
      </c>
      <c r="F35" s="11">
        <v>0</v>
      </c>
      <c r="G35" s="8">
        <v>4</v>
      </c>
      <c r="H35" s="12">
        <v>0</v>
      </c>
      <c r="I35" s="9">
        <f t="shared" si="0"/>
        <v>11</v>
      </c>
      <c r="K35" s="1"/>
    </row>
    <row r="36" spans="1:12" ht="16.5">
      <c r="A36" s="2"/>
      <c r="B36" s="1" t="s">
        <v>46</v>
      </c>
      <c r="C36" s="8">
        <v>6</v>
      </c>
      <c r="D36" s="8">
        <v>8</v>
      </c>
      <c r="E36" s="8">
        <v>2</v>
      </c>
      <c r="F36" s="8">
        <v>9</v>
      </c>
      <c r="G36" s="8">
        <v>3</v>
      </c>
      <c r="H36" s="12">
        <v>0</v>
      </c>
      <c r="I36" s="9">
        <f t="shared" si="0"/>
        <v>28</v>
      </c>
      <c r="K36" s="1"/>
    </row>
    <row r="37" spans="1:12" ht="16.5">
      <c r="A37" s="2"/>
      <c r="B37" s="1" t="s">
        <v>47</v>
      </c>
      <c r="C37" s="10">
        <v>0</v>
      </c>
      <c r="D37" s="8">
        <v>5</v>
      </c>
      <c r="E37" s="10">
        <v>0</v>
      </c>
      <c r="F37" s="8">
        <v>1</v>
      </c>
      <c r="G37" s="8">
        <v>1</v>
      </c>
      <c r="H37" s="12">
        <v>0</v>
      </c>
      <c r="I37" s="9">
        <f t="shared" si="0"/>
        <v>7</v>
      </c>
      <c r="K37" s="1"/>
    </row>
    <row r="38" spans="1:12" ht="16.5">
      <c r="A38" s="2" t="s">
        <v>48</v>
      </c>
      <c r="B38" s="1" t="s">
        <v>49</v>
      </c>
      <c r="C38" s="1">
        <v>0</v>
      </c>
      <c r="D38" s="1">
        <v>0</v>
      </c>
      <c r="E38" s="8">
        <v>1</v>
      </c>
      <c r="F38" s="12">
        <v>0</v>
      </c>
      <c r="G38" s="11">
        <v>0</v>
      </c>
      <c r="H38" s="11">
        <v>0</v>
      </c>
      <c r="I38" s="9">
        <f t="shared" si="0"/>
        <v>1</v>
      </c>
      <c r="K38" s="1"/>
    </row>
    <row r="39" spans="1:12" ht="16.5">
      <c r="A39" s="2"/>
      <c r="B39" s="1" t="s">
        <v>50</v>
      </c>
      <c r="C39" s="10">
        <v>0</v>
      </c>
      <c r="D39" s="1">
        <v>0</v>
      </c>
      <c r="E39" s="10">
        <v>0</v>
      </c>
      <c r="F39" s="10">
        <v>0</v>
      </c>
      <c r="G39" s="15">
        <v>0</v>
      </c>
      <c r="H39" s="15">
        <v>0</v>
      </c>
      <c r="I39" s="9">
        <f t="shared" si="0"/>
        <v>0</v>
      </c>
      <c r="K39" s="1"/>
    </row>
    <row r="40" spans="1:12" ht="16.5">
      <c r="A40" s="2"/>
      <c r="B40" s="1" t="s">
        <v>51</v>
      </c>
      <c r="C40" s="1">
        <v>0</v>
      </c>
      <c r="D40" s="1">
        <v>0</v>
      </c>
      <c r="E40" s="10">
        <v>0</v>
      </c>
      <c r="F40" s="10">
        <v>0</v>
      </c>
      <c r="G40" s="10">
        <v>0</v>
      </c>
      <c r="H40" s="10">
        <v>0</v>
      </c>
      <c r="I40" s="9">
        <f t="shared" si="0"/>
        <v>0</v>
      </c>
      <c r="K40" s="1"/>
    </row>
    <row r="41" spans="1:12" ht="15.75" customHeight="1">
      <c r="A41" s="2" t="s">
        <v>52</v>
      </c>
      <c r="B41" s="1" t="s">
        <v>53</v>
      </c>
      <c r="C41" s="10">
        <v>0</v>
      </c>
      <c r="D41" s="1">
        <v>0</v>
      </c>
      <c r="E41" s="10">
        <v>0</v>
      </c>
      <c r="F41" s="10">
        <v>0</v>
      </c>
      <c r="G41" s="10">
        <v>0</v>
      </c>
      <c r="H41" s="10">
        <v>0</v>
      </c>
      <c r="I41" s="9">
        <f t="shared" si="0"/>
        <v>0</v>
      </c>
      <c r="K41" s="1"/>
    </row>
    <row r="42" spans="1:12" ht="15.75" customHeight="1">
      <c r="A42" s="2" t="s">
        <v>54</v>
      </c>
      <c r="C42" s="1">
        <v>0</v>
      </c>
      <c r="D42" s="1">
        <v>0</v>
      </c>
      <c r="E42" s="10">
        <v>0</v>
      </c>
      <c r="F42" s="10">
        <v>0</v>
      </c>
      <c r="G42" s="10">
        <v>0</v>
      </c>
      <c r="H42" s="10">
        <v>0</v>
      </c>
      <c r="I42" s="9">
        <f t="shared" si="0"/>
        <v>0</v>
      </c>
      <c r="K42" s="1"/>
    </row>
    <row r="43" spans="1:12" ht="16.5">
      <c r="A43" s="166" t="s">
        <v>55</v>
      </c>
      <c r="B43" s="166"/>
      <c r="C43" s="9">
        <f t="shared" ref="C43:H43" si="1">SUM(C3:C42)</f>
        <v>658</v>
      </c>
      <c r="D43" s="2">
        <f t="shared" si="1"/>
        <v>852</v>
      </c>
      <c r="E43" s="9">
        <f t="shared" si="1"/>
        <v>856</v>
      </c>
      <c r="F43" s="9">
        <f t="shared" si="1"/>
        <v>964</v>
      </c>
      <c r="G43" s="9">
        <f t="shared" si="1"/>
        <v>752</v>
      </c>
      <c r="H43" s="9">
        <f t="shared" si="1"/>
        <v>497</v>
      </c>
      <c r="I43" s="9">
        <f t="shared" si="0"/>
        <v>4579</v>
      </c>
      <c r="K43" s="1"/>
    </row>
    <row r="44" spans="1:12">
      <c r="K44" s="1"/>
      <c r="L44" s="2"/>
    </row>
  </sheetData>
  <mergeCells count="2">
    <mergeCell ref="A1:I1"/>
    <mergeCell ref="A43:B43"/>
  </mergeCells>
  <phoneticPr fontId="52" type="noConversion"/>
  <hyperlinks>
    <hyperlink ref="C3" location="'2021台灣'!A1" display="#'2021台灣'.A1" xr:uid="{00000000-0004-0000-0000-000000000000}"/>
    <hyperlink ref="D3" location="'2022台灣 '!A1" display="#'2022台灣 '.A1" xr:uid="{00000000-0004-0000-0000-000001000000}"/>
    <hyperlink ref="E3" location="'2023台灣 '!A1" display="#'2023台灣 '.A1" xr:uid="{00000000-0004-0000-0000-000002000000}"/>
    <hyperlink ref="F3" location="'2024台灣'!A2" display="#'2024台灣'.A2" xr:uid="{00000000-0004-0000-0000-000003000000}"/>
    <hyperlink ref="G3" location="'2025台灣'!A2" display="#'2025台灣'.A2" xr:uid="{00000000-0004-0000-0000-000004000000}"/>
    <hyperlink ref="H3" location="'2026台灣'!A2" display="#'2026台灣'.A2" xr:uid="{00000000-0004-0000-0000-000005000000}"/>
    <hyperlink ref="D4" location="'2022亞洲'!A2" display="#'2022亞洲'.A2" xr:uid="{00000000-0004-0000-0000-000006000000}"/>
    <hyperlink ref="E4" location="'2023亞洲'!A2" display="#'2023亞洲'.A2" xr:uid="{00000000-0004-0000-0000-000007000000}"/>
    <hyperlink ref="F4" location="'2024亞洲'!A2" display="#'2024亞洲'.A2" xr:uid="{00000000-0004-0000-0000-000008000000}"/>
    <hyperlink ref="G4" location="'2025亞洲'!A2" display="#'2025亞洲'.A2" xr:uid="{00000000-0004-0000-0000-000009000000}"/>
    <hyperlink ref="H4" location="'2026亞洲'!A2" display="#'2026亞洲'.A2" xr:uid="{00000000-0004-0000-0000-00000A000000}"/>
    <hyperlink ref="E5" location="'2023亞洲'!A7" display="#'2023亞洲'.A7" xr:uid="{00000000-0004-0000-0000-00000B000000}"/>
    <hyperlink ref="G5" location="'2025亞洲'!A6" display="#'2025亞洲'.A6" xr:uid="{00000000-0004-0000-0000-00000C000000}"/>
    <hyperlink ref="C6" location="'2021亞洲'!A2" display="#'2021亞洲'.A2" xr:uid="{00000000-0004-0000-0000-00000D000000}"/>
    <hyperlink ref="E6" location="'2023亞洲'!A14" display="#'2023亞洲'.A14" xr:uid="{00000000-0004-0000-0000-00000E000000}"/>
    <hyperlink ref="F6" location="'2024亞洲'!A26" display="#'2024亞洲'.A26" xr:uid="{00000000-0004-0000-0000-00000F000000}"/>
    <hyperlink ref="G6" location="'2025亞洲'!A33" display="#'2025亞洲'.A33" xr:uid="{00000000-0004-0000-0000-000010000000}"/>
    <hyperlink ref="H6" location="'2026亞洲'!A6" display="#'2026亞洲'.A6" xr:uid="{00000000-0004-0000-0000-000011000000}"/>
    <hyperlink ref="C7" location="'2021亞洲'!A11" display="#'2021亞洲'.A11" xr:uid="{00000000-0004-0000-0000-000012000000}"/>
    <hyperlink ref="D7" location="'2022亞洲'!A12" display="#'2022亞洲'.A12" xr:uid="{00000000-0004-0000-0000-000013000000}"/>
    <hyperlink ref="E7" location="'2023亞洲'!A19" display="#'2023亞洲'.A19" xr:uid="{00000000-0004-0000-0000-000014000000}"/>
    <hyperlink ref="F7" location="'2024亞洲'!A9" display="#'2024亞洲'.A9" xr:uid="{00000000-0004-0000-0000-000015000000}"/>
    <hyperlink ref="G7" location="'2025亞洲'!A16" display="#'2025亞洲'.A16" xr:uid="{00000000-0004-0000-0000-000016000000}"/>
    <hyperlink ref="H7" location="'2026亞洲'!A10" display="#'2026亞洲'.A10" xr:uid="{00000000-0004-0000-0000-000017000000}"/>
    <hyperlink ref="C9" location="'2021亞洲'!A7" display="#'2021亞洲'.A7" xr:uid="{00000000-0004-0000-0000-000018000000}"/>
    <hyperlink ref="D9" location="'2022亞洲'!A5" display="#'2022亞洲'.A5" xr:uid="{00000000-0004-0000-0000-000019000000}"/>
    <hyperlink ref="E9" location="'2023亞洲'!A10" display="#'2023亞洲'.A10" xr:uid="{00000000-0004-0000-0000-00001A000000}"/>
    <hyperlink ref="G9" location="'2025亞洲'!A11" display="#'2025亞洲'.A11" xr:uid="{00000000-0004-0000-0000-00001B000000}"/>
    <hyperlink ref="H9" location="'2026亞洲'!A23" display="#'2026亞洲'.A23" xr:uid="{00000000-0004-0000-0000-00001C000000}"/>
    <hyperlink ref="C11" location="'2021亞洲'!A9" display="#'2021亞洲'.A9" xr:uid="{00000000-0004-0000-0000-00001D000000}"/>
    <hyperlink ref="D11" location="'2022亞洲'!A9" display="#'2022亞洲'.A9" xr:uid="{00000000-0004-0000-0000-00001E000000}"/>
    <hyperlink ref="D14" location="'2022歐洲'!A70" display="#'2022歐洲'.A70" xr:uid="{00000000-0004-0000-0000-00001F000000}"/>
    <hyperlink ref="E14" location="'2023歐洲 '!A78" display="#'2023歐洲 '.A78" xr:uid="{00000000-0004-0000-0000-000020000000}"/>
    <hyperlink ref="F14" location="'2024歐洲'!A77" display="#'2024歐洲'.A77" xr:uid="{00000000-0004-0000-0000-000021000000}"/>
    <hyperlink ref="H14" location="'2026歐洲'!A2" display="#'2026歐洲'.A2" xr:uid="{00000000-0004-0000-0000-000022000000}"/>
    <hyperlink ref="E16" location="'2023歐洲 '!A45" display="#'2023歐洲 '.A45" xr:uid="{00000000-0004-0000-0000-000023000000}"/>
    <hyperlink ref="F16" location="'2024歐洲'!A72" display="#'2024歐洲'.A72" xr:uid="{00000000-0004-0000-0000-000024000000}"/>
    <hyperlink ref="C17" location="'2021歐洲'!A62" display="#'2021歐洲'.A62" xr:uid="{00000000-0004-0000-0000-000025000000}"/>
    <hyperlink ref="D17" location="'2022歐洲'!A65" display="#'2022歐洲'.A65" xr:uid="{00000000-0004-0000-0000-000026000000}"/>
    <hyperlink ref="E17" location="'2023歐洲 '!A75" display="#'2023歐洲 '.A75" xr:uid="{00000000-0004-0000-0000-000027000000}"/>
    <hyperlink ref="F17" location="'2024歐洲'!A82" display="#'2024歐洲'.A82" xr:uid="{00000000-0004-0000-0000-000028000000}"/>
    <hyperlink ref="H17" location="'2026歐洲'!A6" display="#'2026歐洲'.A6" xr:uid="{00000000-0004-0000-0000-000029000000}"/>
    <hyperlink ref="C18" location="'2021歐洲'!A19" display="#'2021歐洲'.A19" xr:uid="{00000000-0004-0000-0000-00002A000000}"/>
    <hyperlink ref="D18" location="'2022歐洲'!A21" display="#'2022歐洲'.A21" xr:uid="{00000000-0004-0000-0000-00002B000000}"/>
    <hyperlink ref="E18" location="'2023歐洲 '!A26" display="#'2023歐洲 '.A26" xr:uid="{00000000-0004-0000-0000-00002C000000}"/>
    <hyperlink ref="F18" location="'2024歐洲'!A46" display="#'2024歐洲'.A46" xr:uid="{00000000-0004-0000-0000-00002D000000}"/>
    <hyperlink ref="G18" location="'2025歐洲'!A31" display="#'2025歐洲'.A31" xr:uid="{00000000-0004-0000-0000-00002E000000}"/>
    <hyperlink ref="H18" location="'2026歐洲'!A10" display="#'2026歐洲'.A10" xr:uid="{00000000-0004-0000-0000-00002F000000}"/>
    <hyperlink ref="C19" location="'2021歐洲'!A65" display="#'2021歐洲'.A65" xr:uid="{00000000-0004-0000-0000-000030000000}"/>
    <hyperlink ref="E19" location="'2023歐洲 '!A32" display="#'2023歐洲 '.A32" xr:uid="{00000000-0004-0000-0000-000031000000}"/>
    <hyperlink ref="C20" location="'2021歐洲'!A26" display="#'2021歐洲'.A26" xr:uid="{00000000-0004-0000-0000-000032000000}"/>
    <hyperlink ref="D20" location="'2022歐洲'!A28" display="#'2022歐洲'.A28" xr:uid="{00000000-0004-0000-0000-000033000000}"/>
    <hyperlink ref="E20" location="'2023歐洲 '!A35" display="#'2023歐洲 '.A35" xr:uid="{00000000-0004-0000-0000-000034000000}"/>
    <hyperlink ref="F20" location="'2024歐洲'!A88" display="#'2024歐洲'.A88" xr:uid="{00000000-0004-0000-0000-000035000000}"/>
    <hyperlink ref="G20" location="'2025歐洲'!A56" display="#'2025歐洲'.A56" xr:uid="{00000000-0004-0000-0000-000036000000}"/>
    <hyperlink ref="H20" location="'2026歐洲'!A18" display="#'2026歐洲'.A18" xr:uid="{00000000-0004-0000-0000-000037000000}"/>
    <hyperlink ref="C21" location="'2021歐洲'!A28" display="#'2021歐洲'.A28" xr:uid="{00000000-0004-0000-0000-000038000000}"/>
    <hyperlink ref="D21" location="'2022歐洲'!A31" display="#'2022歐洲'.A31" xr:uid="{00000000-0004-0000-0000-000039000000}"/>
    <hyperlink ref="E21" location="'2023歐洲 '!A38" display="#'2023歐洲 '.A38" xr:uid="{00000000-0004-0000-0000-00003A000000}"/>
    <hyperlink ref="F21" location="'2024歐洲'!A53" display="#'2024歐洲'.A53" xr:uid="{00000000-0004-0000-0000-00003B000000}"/>
    <hyperlink ref="G21" location="'2025歐洲'!A48" display="#'2025歐洲'.A48" xr:uid="{00000000-0004-0000-0000-00003C000000}"/>
    <hyperlink ref="H21" location="'2026歐洲'!A23" display="#'2026歐洲'.A23" xr:uid="{00000000-0004-0000-0000-00003D000000}"/>
    <hyperlink ref="C22" location="'2021歐洲'!A36" display="#'2021歐洲'.A36" xr:uid="{00000000-0004-0000-0000-00003E000000}"/>
    <hyperlink ref="D22" location="'2022歐洲'!A40" display="#'2022歐洲'.A40" xr:uid="{00000000-0004-0000-0000-00003F000000}"/>
    <hyperlink ref="E22" location="'2023歐洲 '!A48" display="#'2023歐洲 '.A48" xr:uid="{00000000-0004-0000-0000-000040000000}"/>
    <hyperlink ref="F22" location="'2024歐洲'!A23" display="#'2024歐洲'.A23" xr:uid="{00000000-0004-0000-0000-000041000000}"/>
    <hyperlink ref="G22" location="'2025歐洲'!A61" display="#'2025歐洲'.A61" xr:uid="{00000000-0004-0000-0000-000042000000}"/>
    <hyperlink ref="H22" location="'2026歐洲'!A28" display="#'2026歐洲'.A28" xr:uid="{00000000-0004-0000-0000-000043000000}"/>
    <hyperlink ref="C23" location="'2021歐洲'!A45" display="#'2021歐洲'.A45" xr:uid="{00000000-0004-0000-0000-000044000000}"/>
    <hyperlink ref="D23" location="'2022歐洲'!A48" display="#'2022歐洲'.A48" xr:uid="{00000000-0004-0000-0000-000045000000}"/>
    <hyperlink ref="E23" location="'2023歐洲 '!A57" display="#'2023歐洲 '.A57" xr:uid="{00000000-0004-0000-0000-000046000000}"/>
    <hyperlink ref="F23" location="'2024歐洲'!A2" display="#'2024歐洲'.A2" xr:uid="{00000000-0004-0000-0000-000047000000}"/>
    <hyperlink ref="G23" location="'2025歐洲'!A2" display="#'2025歐洲'.A2" xr:uid="{00000000-0004-0000-0000-000048000000}"/>
    <hyperlink ref="H23" location="'2026歐洲'!A35" display="#'2026歐洲'.A35" xr:uid="{00000000-0004-0000-0000-000049000000}"/>
    <hyperlink ref="C24" location="'2021歐洲'!A2" display="#'2021歐洲'.A2" xr:uid="{00000000-0004-0000-0000-00004A000000}"/>
    <hyperlink ref="D24" location="'2022歐洲'!A2" display="#'2022歐洲'.A2" xr:uid="{00000000-0004-0000-0000-00004B000000}"/>
    <hyperlink ref="E24" location="'2023歐洲 '!A2" display="#'2023歐洲 '.A2" xr:uid="{00000000-0004-0000-0000-00004C000000}"/>
    <hyperlink ref="F24" location="'2024歐洲'!A60" display="#'2024歐洲'.A60" xr:uid="{00000000-0004-0000-0000-00004D000000}"/>
    <hyperlink ref="G24" location="'2025歐洲'!A18" display="#'2025歐洲'.A18" xr:uid="{00000000-0004-0000-0000-00004E000000}"/>
    <hyperlink ref="H24" location="'2026歐洲'!A48" display="#'2026歐洲'.A48" xr:uid="{00000000-0004-0000-0000-00004F000000}"/>
    <hyperlink ref="C25" location="'2021歐洲'!A9" display="#'2021歐洲'.A9" xr:uid="{00000000-0004-0000-0000-000050000000}"/>
    <hyperlink ref="D25" location="'2022歐洲'!A13" display="#'2022歐洲'.A13" xr:uid="{00000000-0004-0000-0000-000051000000}"/>
    <hyperlink ref="E25" location="'2023歐洲 '!A12" display="#'2023歐洲 '.A12" xr:uid="{00000000-0004-0000-0000-000052000000}"/>
    <hyperlink ref="F25" location="'2024歐洲'!A37" display="#'2024歐洲'.A37" xr:uid="{00000000-0004-0000-0000-000053000000}"/>
    <hyperlink ref="G25" location="'2025歐洲'!A41" display="#'2025歐洲'.A41" xr:uid="{00000000-0004-0000-0000-000054000000}"/>
    <hyperlink ref="H25" location="'2026歐洲'!A58" display="#'2026歐洲'.A58" xr:uid="{00000000-0004-0000-0000-000055000000}"/>
    <hyperlink ref="C27" location="'2021歐洲'!A34" display="#'2021歐洲'.A34" xr:uid="{00000000-0004-0000-0000-000056000000}"/>
    <hyperlink ref="D27" location="'2022歐洲'!A37" display="#'2022歐洲'.A37" xr:uid="{00000000-0004-0000-0000-000057000000}"/>
    <hyperlink ref="E28" location="'2023歐洲 '!A23" display="#'2023歐洲 '.A23" xr:uid="{00000000-0004-0000-0000-000058000000}"/>
    <hyperlink ref="G28" location="'2025歐洲'!A68" display="#'2025歐洲'.A68" xr:uid="{00000000-0004-0000-0000-000059000000}"/>
    <hyperlink ref="C29" location="'2021歐洲'!A60" display="#'2021歐洲'.A60" xr:uid="{00000000-0004-0000-0000-00005A000000}"/>
    <hyperlink ref="D29" location="'2022歐洲'!A61" display="#'2022歐洲'.A61" xr:uid="{00000000-0004-0000-0000-00005B000000}"/>
    <hyperlink ref="D30" location="'2022歐洲'!A74" display="#'2022歐洲'.A74" xr:uid="{00000000-0004-0000-0000-00005C000000}"/>
    <hyperlink ref="H31" location="'2026歐洲'!A64" display="#'2026歐洲'.A64" xr:uid="{00000000-0004-0000-0000-00005D000000}"/>
    <hyperlink ref="C32" location="'2021美洲'!A4" display="#'2021美洲'.A4" xr:uid="{00000000-0004-0000-0000-00005E000000}"/>
    <hyperlink ref="D32" location="'2022美洲'!A9" display="#'2022美洲'.A9" xr:uid="{00000000-0004-0000-0000-00005F000000}"/>
    <hyperlink ref="E32" location="'2023美洲'!A6" display="#'2023美洲'.A6" xr:uid="{00000000-0004-0000-0000-000060000000}"/>
    <hyperlink ref="F32" location="'2024美洲'!A2" display="#'2024美洲'.A2" xr:uid="{00000000-0004-0000-0000-000061000000}"/>
    <hyperlink ref="G32" location="'2025美洲'!A2" display="#'2025美洲'.A2" xr:uid="{00000000-0004-0000-0000-000062000000}"/>
    <hyperlink ref="H32" location="'2026美洲'!A2" display="#'2026美洲'.A2" xr:uid="{00000000-0004-0000-0000-000063000000}"/>
    <hyperlink ref="H34" location="'2026美洲'!A24" display="#'2026美洲'.A24" xr:uid="{00000000-0004-0000-0000-000064000000}"/>
    <hyperlink ref="C35" location="'2021美洲'!A46" display="#'2021美洲'.A46" xr:uid="{00000000-0004-0000-0000-000065000000}"/>
    <hyperlink ref="G35" location="'2025美洲'!A33" display="#'2025美洲'.A33" xr:uid="{00000000-0004-0000-0000-000066000000}"/>
    <hyperlink ref="C36" location="'2021美洲'!A2" display="#'2021美洲'.A2" xr:uid="{00000000-0004-0000-0000-000067000000}"/>
    <hyperlink ref="D36" location="'2022美洲'!A2" display="#'2022美洲'.A2" xr:uid="{00000000-0004-0000-0000-000068000000}"/>
    <hyperlink ref="E36" location="'2023美洲'!A2" display="#'2023美洲'.A2" xr:uid="{00000000-0004-0000-0000-000069000000}"/>
    <hyperlink ref="F36" location="'2024美洲'!A42" display="#'2024美洲'.A42" xr:uid="{00000000-0004-0000-0000-00006A000000}"/>
    <hyperlink ref="G36" location="'2025美洲'!A38" display="#'2025美洲'.A38" xr:uid="{00000000-0004-0000-0000-00006B000000}"/>
    <hyperlink ref="D37" location="'2022美洲'!A6" display="#'2022美洲'.A6" xr:uid="{00000000-0004-0000-0000-00006C000000}"/>
    <hyperlink ref="F37" location="'2024美洲'!A49" display="#'2024美洲'.A49" xr:uid="{00000000-0004-0000-0000-00006D000000}"/>
    <hyperlink ref="G37" location="'2025美洲'!A42" display="#'2025美洲'.A42" xr:uid="{00000000-0004-0000-0000-00006E000000}"/>
    <hyperlink ref="E38" location="'2023其他境外'!A2" display="#'2023其他境外'.A2" xr:uid="{00000000-0004-0000-0000-00006F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7"/>
  <sheetViews>
    <sheetView zoomScale="115" zoomScaleNormal="115" workbookViewId="0">
      <pane ySplit="2" topLeftCell="A26" activePane="bottomLeft" state="frozen"/>
      <selection pane="bottomLeft" activeCell="B11" sqref="B11:I29"/>
    </sheetView>
  </sheetViews>
  <sheetFormatPr defaultColWidth="9" defaultRowHeight="15.75"/>
  <cols>
    <col min="1" max="1" width="12.28515625" style="16" customWidth="1"/>
    <col min="2" max="2" width="21.28515625" style="16" customWidth="1"/>
    <col min="3" max="3" width="10.42578125" style="17" customWidth="1"/>
    <col min="4" max="8" width="10.42578125" style="1" customWidth="1"/>
    <col min="9" max="9" width="10.140625" style="1" customWidth="1"/>
    <col min="10" max="10" width="23" style="1" customWidth="1"/>
    <col min="12" max="12" width="7" style="16" customWidth="1"/>
  </cols>
  <sheetData>
    <row r="1" spans="1:11" ht="15.75" customHeight="1">
      <c r="A1" s="165" t="s">
        <v>56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1" ht="46.5" customHeight="1">
      <c r="A2" s="2" t="s">
        <v>1</v>
      </c>
      <c r="B2" s="18" t="s">
        <v>57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9" t="s">
        <v>58</v>
      </c>
      <c r="J2" s="20" t="s">
        <v>59</v>
      </c>
      <c r="K2" s="19"/>
    </row>
    <row r="3" spans="1:11" ht="16.5">
      <c r="A3" s="2" t="s">
        <v>10</v>
      </c>
      <c r="B3" s="1" t="s">
        <v>11</v>
      </c>
      <c r="C3" s="8">
        <v>36</v>
      </c>
      <c r="D3" s="8">
        <v>34</v>
      </c>
      <c r="E3" s="8">
        <v>41</v>
      </c>
      <c r="F3" s="8">
        <v>40</v>
      </c>
      <c r="G3" s="8">
        <v>42</v>
      </c>
      <c r="H3" s="8">
        <v>41</v>
      </c>
      <c r="I3" s="21">
        <f t="shared" ref="I3:I40" si="0">SUM(C3:H3)</f>
        <v>234</v>
      </c>
      <c r="J3" s="3">
        <v>141</v>
      </c>
      <c r="K3" s="22"/>
    </row>
    <row r="4" spans="1:11" ht="16.5">
      <c r="A4" s="1"/>
      <c r="B4" s="1" t="s">
        <v>12</v>
      </c>
      <c r="C4" s="23">
        <v>0</v>
      </c>
      <c r="D4" s="8">
        <v>1</v>
      </c>
      <c r="E4" s="8">
        <v>3</v>
      </c>
      <c r="F4" s="8">
        <v>4</v>
      </c>
      <c r="G4" s="8">
        <v>1</v>
      </c>
      <c r="H4" s="8">
        <v>1</v>
      </c>
      <c r="I4" s="21">
        <f t="shared" si="0"/>
        <v>10</v>
      </c>
      <c r="J4" s="3">
        <v>10</v>
      </c>
    </row>
    <row r="5" spans="1:11" ht="16.5">
      <c r="A5" s="1"/>
      <c r="B5" s="1" t="s">
        <v>13</v>
      </c>
      <c r="C5" s="1">
        <v>0</v>
      </c>
      <c r="D5" s="24">
        <v>0</v>
      </c>
      <c r="E5" s="8">
        <v>1</v>
      </c>
      <c r="F5" s="13">
        <v>0</v>
      </c>
      <c r="G5" s="8">
        <v>2</v>
      </c>
      <c r="H5" s="12">
        <v>0</v>
      </c>
      <c r="I5" s="21">
        <f t="shared" si="0"/>
        <v>3</v>
      </c>
      <c r="J5" s="3">
        <v>3</v>
      </c>
    </row>
    <row r="6" spans="1:11" ht="16.5">
      <c r="A6" s="1"/>
      <c r="B6" s="1" t="s">
        <v>14</v>
      </c>
      <c r="C6" s="8">
        <v>3</v>
      </c>
      <c r="D6" s="24">
        <v>0</v>
      </c>
      <c r="E6" s="8">
        <v>3</v>
      </c>
      <c r="F6" s="8">
        <v>2</v>
      </c>
      <c r="G6" s="8">
        <v>2</v>
      </c>
      <c r="H6" s="8">
        <v>1</v>
      </c>
      <c r="I6" s="21">
        <f t="shared" si="0"/>
        <v>11</v>
      </c>
      <c r="J6" s="3">
        <v>10</v>
      </c>
    </row>
    <row r="7" spans="1:11" ht="16.5">
      <c r="A7" s="1"/>
      <c r="B7" s="1" t="s">
        <v>15</v>
      </c>
      <c r="C7" s="8">
        <v>14</v>
      </c>
      <c r="D7" s="8">
        <v>12</v>
      </c>
      <c r="E7" s="8">
        <v>9</v>
      </c>
      <c r="F7" s="8">
        <v>14</v>
      </c>
      <c r="G7" s="8">
        <v>14</v>
      </c>
      <c r="H7" s="8">
        <v>10</v>
      </c>
      <c r="I7" s="21">
        <f t="shared" si="0"/>
        <v>73</v>
      </c>
      <c r="J7" s="3">
        <v>41</v>
      </c>
    </row>
    <row r="8" spans="1:11" ht="16.5">
      <c r="A8" s="1"/>
      <c r="B8" s="1" t="s">
        <v>17</v>
      </c>
      <c r="C8" s="8">
        <v>1</v>
      </c>
      <c r="D8" s="8">
        <v>2</v>
      </c>
      <c r="E8" s="8">
        <v>2</v>
      </c>
      <c r="F8" s="13">
        <v>0</v>
      </c>
      <c r="G8" s="8">
        <v>2</v>
      </c>
      <c r="H8" s="8">
        <v>1</v>
      </c>
      <c r="I8" s="21">
        <f t="shared" si="0"/>
        <v>8</v>
      </c>
      <c r="J8" s="3">
        <v>7</v>
      </c>
    </row>
    <row r="9" spans="1:11" ht="16.5">
      <c r="A9" s="1"/>
      <c r="B9" s="1" t="s">
        <v>19</v>
      </c>
      <c r="C9" s="8">
        <v>1</v>
      </c>
      <c r="D9" s="8">
        <v>1</v>
      </c>
      <c r="E9" s="24">
        <v>0</v>
      </c>
      <c r="F9" s="24">
        <v>0</v>
      </c>
      <c r="G9" s="24">
        <v>0</v>
      </c>
      <c r="H9" s="24">
        <v>0</v>
      </c>
      <c r="I9" s="21">
        <f t="shared" si="0"/>
        <v>2</v>
      </c>
      <c r="J9" s="3">
        <v>1</v>
      </c>
    </row>
    <row r="10" spans="1:11" ht="16.5">
      <c r="A10" s="1"/>
      <c r="B10" s="1" t="s">
        <v>20</v>
      </c>
      <c r="C10" s="10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1">
        <f t="shared" si="0"/>
        <v>0</v>
      </c>
      <c r="J10" s="3">
        <v>0</v>
      </c>
      <c r="K10" s="1"/>
    </row>
    <row r="11" spans="1:11" ht="16.5">
      <c r="A11" s="2" t="s">
        <v>21</v>
      </c>
      <c r="B11" s="1" t="s">
        <v>22</v>
      </c>
      <c r="C11" s="10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1">
        <f t="shared" si="0"/>
        <v>0</v>
      </c>
      <c r="J11" s="3">
        <v>0</v>
      </c>
    </row>
    <row r="12" spans="1:11" ht="16.5">
      <c r="A12" s="1"/>
      <c r="B12" s="1" t="s">
        <v>23</v>
      </c>
      <c r="C12" s="10">
        <v>0</v>
      </c>
      <c r="D12" s="8">
        <v>2</v>
      </c>
      <c r="E12" s="8">
        <v>3</v>
      </c>
      <c r="F12" s="8">
        <v>1</v>
      </c>
      <c r="G12" s="1">
        <v>0</v>
      </c>
      <c r="H12" s="8">
        <v>1</v>
      </c>
      <c r="I12" s="21">
        <f t="shared" si="0"/>
        <v>7</v>
      </c>
      <c r="J12" s="3">
        <v>5</v>
      </c>
    </row>
    <row r="13" spans="1:11" ht="16.5">
      <c r="A13" s="1"/>
      <c r="B13" s="1" t="s">
        <v>24</v>
      </c>
      <c r="C13" s="10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1">
        <f t="shared" si="0"/>
        <v>0</v>
      </c>
      <c r="J13" s="3">
        <v>0</v>
      </c>
      <c r="K13" s="1"/>
    </row>
    <row r="14" spans="1:11" ht="16.5">
      <c r="A14" s="1"/>
      <c r="B14" s="1" t="s">
        <v>25</v>
      </c>
      <c r="C14" s="10">
        <v>0</v>
      </c>
      <c r="D14" s="24">
        <v>0</v>
      </c>
      <c r="E14" s="8">
        <v>1</v>
      </c>
      <c r="F14" s="8">
        <v>1</v>
      </c>
      <c r="G14" s="24">
        <v>0</v>
      </c>
      <c r="H14" s="24">
        <v>0</v>
      </c>
      <c r="I14" s="21">
        <f t="shared" si="0"/>
        <v>2</v>
      </c>
      <c r="J14" s="3">
        <v>2</v>
      </c>
    </row>
    <row r="15" spans="1:11" ht="16.5">
      <c r="A15" s="1"/>
      <c r="B15" s="1" t="s">
        <v>26</v>
      </c>
      <c r="C15" s="8">
        <v>2</v>
      </c>
      <c r="D15" s="8">
        <v>3</v>
      </c>
      <c r="E15" s="8">
        <v>1</v>
      </c>
      <c r="F15" s="8">
        <v>1</v>
      </c>
      <c r="G15" s="1">
        <v>0</v>
      </c>
      <c r="H15" s="8">
        <v>1</v>
      </c>
      <c r="I15" s="21">
        <f t="shared" si="0"/>
        <v>8</v>
      </c>
      <c r="J15" s="3">
        <v>5</v>
      </c>
    </row>
    <row r="16" spans="1:11" ht="16.5">
      <c r="A16" s="1"/>
      <c r="B16" s="1" t="s">
        <v>27</v>
      </c>
      <c r="C16" s="8">
        <v>6</v>
      </c>
      <c r="D16" s="8">
        <v>6</v>
      </c>
      <c r="E16" s="8">
        <v>4</v>
      </c>
      <c r="F16" s="8">
        <v>3</v>
      </c>
      <c r="G16" s="8">
        <v>7</v>
      </c>
      <c r="H16" s="8">
        <v>5</v>
      </c>
      <c r="I16" s="21">
        <f t="shared" si="0"/>
        <v>31</v>
      </c>
      <c r="J16" s="3">
        <v>17</v>
      </c>
    </row>
    <row r="17" spans="1:12" ht="16.5">
      <c r="A17" s="1"/>
      <c r="B17" s="1" t="s">
        <v>28</v>
      </c>
      <c r="C17" s="8">
        <v>1</v>
      </c>
      <c r="D17" s="24">
        <v>0</v>
      </c>
      <c r="E17" s="8">
        <v>1</v>
      </c>
      <c r="F17" s="13">
        <v>0</v>
      </c>
      <c r="G17" s="13">
        <v>0</v>
      </c>
      <c r="H17" s="13">
        <v>0</v>
      </c>
      <c r="I17" s="21">
        <f t="shared" si="0"/>
        <v>2</v>
      </c>
      <c r="J17" s="3">
        <v>1</v>
      </c>
    </row>
    <row r="18" spans="1:12" ht="16.5">
      <c r="A18" s="1"/>
      <c r="B18" s="1" t="s">
        <v>29</v>
      </c>
      <c r="C18" s="8">
        <v>1</v>
      </c>
      <c r="D18" s="8">
        <v>1</v>
      </c>
      <c r="E18" s="8">
        <v>1</v>
      </c>
      <c r="F18" s="8">
        <v>2</v>
      </c>
      <c r="G18" s="8">
        <v>2</v>
      </c>
      <c r="H18" s="8">
        <v>2</v>
      </c>
      <c r="I18" s="21">
        <f t="shared" si="0"/>
        <v>9</v>
      </c>
      <c r="J18" s="3">
        <v>4</v>
      </c>
    </row>
    <row r="19" spans="1:12" ht="16.5">
      <c r="A19" s="1"/>
      <c r="B19" s="1" t="s">
        <v>30</v>
      </c>
      <c r="C19" s="8">
        <v>5</v>
      </c>
      <c r="D19" s="8">
        <v>4</v>
      </c>
      <c r="E19" s="8">
        <v>5</v>
      </c>
      <c r="F19" s="8">
        <v>3</v>
      </c>
      <c r="G19" s="8">
        <v>5</v>
      </c>
      <c r="H19" s="8">
        <v>2</v>
      </c>
      <c r="I19" s="21">
        <f t="shared" si="0"/>
        <v>24</v>
      </c>
      <c r="J19" s="3">
        <v>9</v>
      </c>
    </row>
    <row r="20" spans="1:12" ht="16.5">
      <c r="A20" s="1"/>
      <c r="B20" s="1" t="s">
        <v>31</v>
      </c>
      <c r="C20" s="8">
        <v>8</v>
      </c>
      <c r="D20" s="8">
        <v>6</v>
      </c>
      <c r="E20" s="8">
        <v>8</v>
      </c>
      <c r="F20" s="8">
        <v>11</v>
      </c>
      <c r="G20" s="8">
        <v>4</v>
      </c>
      <c r="H20" s="8">
        <v>4</v>
      </c>
      <c r="I20" s="21">
        <f t="shared" si="0"/>
        <v>41</v>
      </c>
      <c r="J20" s="3">
        <v>23</v>
      </c>
    </row>
    <row r="21" spans="1:12" ht="16.5">
      <c r="A21" s="1"/>
      <c r="B21" s="1" t="s">
        <v>32</v>
      </c>
      <c r="C21" s="8">
        <v>14</v>
      </c>
      <c r="D21" s="8">
        <v>11</v>
      </c>
      <c r="E21" s="8">
        <v>16</v>
      </c>
      <c r="F21" s="8">
        <v>16</v>
      </c>
      <c r="G21" s="8">
        <v>13</v>
      </c>
      <c r="H21" s="8">
        <v>10</v>
      </c>
      <c r="I21" s="21">
        <f t="shared" si="0"/>
        <v>80</v>
      </c>
      <c r="J21" s="3">
        <v>31</v>
      </c>
    </row>
    <row r="22" spans="1:12" ht="16.5">
      <c r="A22" s="1"/>
      <c r="B22" s="1" t="s">
        <v>33</v>
      </c>
      <c r="C22" s="8">
        <v>6</v>
      </c>
      <c r="D22" s="8">
        <v>9</v>
      </c>
      <c r="E22" s="8">
        <v>8</v>
      </c>
      <c r="F22" s="8">
        <v>8</v>
      </c>
      <c r="G22" s="8">
        <v>10</v>
      </c>
      <c r="H22" s="8">
        <v>7</v>
      </c>
      <c r="I22" s="21">
        <f t="shared" si="0"/>
        <v>48</v>
      </c>
      <c r="J22" s="3">
        <v>23</v>
      </c>
    </row>
    <row r="23" spans="1:12" ht="16.5">
      <c r="A23" s="1"/>
      <c r="B23" s="1" t="s">
        <v>34</v>
      </c>
      <c r="C23" s="8">
        <v>9</v>
      </c>
      <c r="D23" s="8">
        <v>6</v>
      </c>
      <c r="E23" s="8">
        <v>8</v>
      </c>
      <c r="F23" s="8">
        <v>5</v>
      </c>
      <c r="G23" s="8">
        <v>4</v>
      </c>
      <c r="H23" s="8">
        <v>3</v>
      </c>
      <c r="I23" s="21">
        <f t="shared" si="0"/>
        <v>35</v>
      </c>
      <c r="J23" s="3">
        <v>22</v>
      </c>
    </row>
    <row r="24" spans="1:12" ht="16.5">
      <c r="A24" s="1"/>
      <c r="B24" s="1" t="s">
        <v>35</v>
      </c>
      <c r="C24" s="10">
        <v>0</v>
      </c>
      <c r="D24" s="24">
        <v>0</v>
      </c>
      <c r="E24" s="24">
        <v>0</v>
      </c>
      <c r="F24" s="13">
        <v>0</v>
      </c>
      <c r="G24" s="13">
        <v>0</v>
      </c>
      <c r="H24" s="13">
        <v>0</v>
      </c>
      <c r="I24" s="21">
        <f t="shared" si="0"/>
        <v>0</v>
      </c>
      <c r="J24" s="3">
        <v>0</v>
      </c>
      <c r="K24" s="1"/>
    </row>
    <row r="25" spans="1:12" ht="16.5">
      <c r="A25" s="1"/>
      <c r="B25" s="1" t="s">
        <v>36</v>
      </c>
      <c r="C25" s="8">
        <v>1</v>
      </c>
      <c r="D25" s="8">
        <v>1</v>
      </c>
      <c r="E25" s="24">
        <v>0</v>
      </c>
      <c r="F25" s="13">
        <v>0</v>
      </c>
      <c r="G25" s="13">
        <v>0</v>
      </c>
      <c r="H25" s="13">
        <v>0</v>
      </c>
      <c r="I25" s="21">
        <f t="shared" si="0"/>
        <v>2</v>
      </c>
      <c r="J25" s="3">
        <v>1</v>
      </c>
    </row>
    <row r="26" spans="1:12" ht="16.5">
      <c r="A26" s="1"/>
      <c r="B26" s="1" t="s">
        <v>37</v>
      </c>
      <c r="C26" s="10">
        <v>0</v>
      </c>
      <c r="D26" s="24">
        <v>0</v>
      </c>
      <c r="E26" s="8">
        <v>1</v>
      </c>
      <c r="F26" s="13">
        <v>0</v>
      </c>
      <c r="G26" s="8">
        <v>1</v>
      </c>
      <c r="H26" s="12">
        <v>0</v>
      </c>
      <c r="I26" s="21">
        <f t="shared" si="0"/>
        <v>2</v>
      </c>
      <c r="J26" s="3">
        <v>2</v>
      </c>
    </row>
    <row r="27" spans="1:12" ht="16.5">
      <c r="A27" s="1"/>
      <c r="B27" s="1" t="s">
        <v>38</v>
      </c>
      <c r="C27" s="8">
        <v>1</v>
      </c>
      <c r="D27" s="8">
        <v>2</v>
      </c>
      <c r="E27" s="24">
        <v>0</v>
      </c>
      <c r="F27" s="13">
        <v>0</v>
      </c>
      <c r="G27" s="13">
        <v>0</v>
      </c>
      <c r="H27" s="13">
        <v>0</v>
      </c>
      <c r="I27" s="21">
        <f t="shared" si="0"/>
        <v>3</v>
      </c>
      <c r="J27" s="3">
        <v>3</v>
      </c>
    </row>
    <row r="28" spans="1:12" ht="16.5">
      <c r="A28" s="1"/>
      <c r="B28" s="1" t="s">
        <v>39</v>
      </c>
      <c r="C28" s="11">
        <v>0</v>
      </c>
      <c r="D28" s="8">
        <v>1</v>
      </c>
      <c r="E28" s="24">
        <v>0</v>
      </c>
      <c r="F28" s="13">
        <v>0</v>
      </c>
      <c r="G28" s="13">
        <v>0</v>
      </c>
      <c r="H28" s="13">
        <v>0</v>
      </c>
      <c r="I28" s="21">
        <f t="shared" si="0"/>
        <v>1</v>
      </c>
      <c r="J28" s="3">
        <v>1</v>
      </c>
      <c r="L28" s="25"/>
    </row>
    <row r="29" spans="1:12" ht="16.5">
      <c r="A29" s="1"/>
      <c r="B29" s="1" t="s">
        <v>40</v>
      </c>
      <c r="C29" s="11">
        <v>0</v>
      </c>
      <c r="D29" s="12">
        <v>0</v>
      </c>
      <c r="E29" s="24">
        <v>0</v>
      </c>
      <c r="F29" s="13">
        <v>0</v>
      </c>
      <c r="G29" s="13">
        <v>0</v>
      </c>
      <c r="H29" s="8">
        <v>1</v>
      </c>
      <c r="I29" s="21">
        <f t="shared" si="0"/>
        <v>1</v>
      </c>
      <c r="J29" s="3">
        <v>1</v>
      </c>
      <c r="L29" s="25"/>
    </row>
    <row r="30" spans="1:12" ht="16.5">
      <c r="A30" s="2" t="s">
        <v>41</v>
      </c>
      <c r="B30" s="1" t="s">
        <v>42</v>
      </c>
      <c r="C30" s="8">
        <v>41</v>
      </c>
      <c r="D30" s="8">
        <v>33</v>
      </c>
      <c r="E30" s="8">
        <v>36</v>
      </c>
      <c r="F30" s="8">
        <v>36</v>
      </c>
      <c r="G30" s="8">
        <v>28</v>
      </c>
      <c r="H30" s="8">
        <v>19</v>
      </c>
      <c r="I30" s="21">
        <f t="shared" si="0"/>
        <v>193</v>
      </c>
      <c r="J30" s="3">
        <v>111</v>
      </c>
    </row>
    <row r="31" spans="1:12" ht="16.5">
      <c r="A31" s="2"/>
      <c r="B31" s="1" t="s">
        <v>44</v>
      </c>
      <c r="C31" s="10">
        <v>0</v>
      </c>
      <c r="D31" s="24">
        <v>0</v>
      </c>
      <c r="E31" s="24">
        <v>0</v>
      </c>
      <c r="F31" s="13">
        <v>0</v>
      </c>
      <c r="G31" s="13">
        <v>0</v>
      </c>
      <c r="H31" s="8">
        <v>1</v>
      </c>
      <c r="I31" s="21">
        <f t="shared" si="0"/>
        <v>1</v>
      </c>
      <c r="J31" s="3">
        <v>1</v>
      </c>
    </row>
    <row r="32" spans="1:12" ht="16.5">
      <c r="A32" s="2"/>
      <c r="B32" s="1" t="s">
        <v>45</v>
      </c>
      <c r="C32" s="8">
        <v>2</v>
      </c>
      <c r="D32" s="24">
        <v>0</v>
      </c>
      <c r="E32" s="24">
        <v>0</v>
      </c>
      <c r="F32" s="13">
        <v>0</v>
      </c>
      <c r="G32" s="8">
        <v>2</v>
      </c>
      <c r="H32" s="12">
        <v>0</v>
      </c>
      <c r="I32" s="21">
        <f t="shared" si="0"/>
        <v>4</v>
      </c>
      <c r="J32" s="3">
        <v>4</v>
      </c>
    </row>
    <row r="33" spans="1:12" ht="16.5">
      <c r="A33" s="2"/>
      <c r="B33" s="1" t="s">
        <v>46</v>
      </c>
      <c r="C33" s="8">
        <v>1</v>
      </c>
      <c r="D33" s="8">
        <v>2</v>
      </c>
      <c r="E33" s="8">
        <v>2</v>
      </c>
      <c r="F33" s="8">
        <v>3</v>
      </c>
      <c r="G33" s="8">
        <v>1</v>
      </c>
      <c r="H33" s="12">
        <v>0</v>
      </c>
      <c r="I33" s="21">
        <f t="shared" si="0"/>
        <v>9</v>
      </c>
      <c r="J33" s="3">
        <v>6</v>
      </c>
    </row>
    <row r="34" spans="1:12" ht="16.5">
      <c r="A34" s="2"/>
      <c r="B34" s="1" t="s">
        <v>47</v>
      </c>
      <c r="C34" s="10">
        <v>0</v>
      </c>
      <c r="D34" s="8">
        <v>1</v>
      </c>
      <c r="E34" s="24">
        <v>0</v>
      </c>
      <c r="F34" s="8">
        <v>1</v>
      </c>
      <c r="G34" s="8">
        <v>1</v>
      </c>
      <c r="H34" s="12">
        <v>0</v>
      </c>
      <c r="I34" s="21">
        <f t="shared" si="0"/>
        <v>3</v>
      </c>
      <c r="J34" s="3">
        <v>3</v>
      </c>
    </row>
    <row r="35" spans="1:12" ht="16.5">
      <c r="A35" s="2" t="s">
        <v>48</v>
      </c>
      <c r="B35" s="1" t="s">
        <v>49</v>
      </c>
      <c r="C35" s="10">
        <v>0</v>
      </c>
      <c r="D35" s="24">
        <v>0</v>
      </c>
      <c r="E35" s="8">
        <v>1</v>
      </c>
      <c r="F35" s="13">
        <v>0</v>
      </c>
      <c r="G35" s="13">
        <v>0</v>
      </c>
      <c r="H35" s="13">
        <v>0</v>
      </c>
      <c r="I35" s="21">
        <f t="shared" si="0"/>
        <v>1</v>
      </c>
      <c r="J35" s="3">
        <v>1</v>
      </c>
    </row>
    <row r="36" spans="1:12" ht="16.5">
      <c r="A36" s="2"/>
      <c r="B36" s="1" t="s">
        <v>50</v>
      </c>
      <c r="C36" s="10">
        <v>0</v>
      </c>
      <c r="D36" s="24">
        <v>0</v>
      </c>
      <c r="E36" s="24">
        <v>0</v>
      </c>
      <c r="F36" s="13">
        <v>0</v>
      </c>
      <c r="G36" s="13">
        <v>0</v>
      </c>
      <c r="H36" s="13">
        <v>0</v>
      </c>
      <c r="I36" s="21">
        <f t="shared" si="0"/>
        <v>0</v>
      </c>
      <c r="J36" s="3">
        <v>0</v>
      </c>
    </row>
    <row r="37" spans="1:12" ht="16.5">
      <c r="A37" s="2"/>
      <c r="B37" s="1" t="s">
        <v>51</v>
      </c>
      <c r="C37" s="10">
        <v>0</v>
      </c>
      <c r="D37" s="24">
        <v>0</v>
      </c>
      <c r="E37" s="24">
        <v>0</v>
      </c>
      <c r="F37" s="13">
        <v>0</v>
      </c>
      <c r="G37" s="13">
        <v>0</v>
      </c>
      <c r="H37" s="13">
        <v>0</v>
      </c>
      <c r="I37" s="21">
        <f t="shared" si="0"/>
        <v>0</v>
      </c>
      <c r="J37" s="3">
        <v>0</v>
      </c>
    </row>
    <row r="38" spans="1:12" ht="15.75" customHeight="1">
      <c r="A38" s="2" t="s">
        <v>52</v>
      </c>
      <c r="B38" s="1" t="s">
        <v>53</v>
      </c>
      <c r="C38" s="10">
        <v>0</v>
      </c>
      <c r="D38" s="24">
        <v>0</v>
      </c>
      <c r="E38" s="24">
        <v>0</v>
      </c>
      <c r="F38" s="13">
        <v>0</v>
      </c>
      <c r="G38" s="13">
        <v>0</v>
      </c>
      <c r="H38" s="13">
        <v>0</v>
      </c>
      <c r="I38" s="21">
        <f t="shared" si="0"/>
        <v>0</v>
      </c>
      <c r="J38" s="3">
        <v>0</v>
      </c>
    </row>
    <row r="39" spans="1:12" ht="15.75" customHeight="1">
      <c r="A39" s="2" t="s">
        <v>54</v>
      </c>
      <c r="B39" s="1"/>
      <c r="C39" s="10">
        <v>0</v>
      </c>
      <c r="D39" s="24">
        <v>0</v>
      </c>
      <c r="E39" s="24">
        <v>0</v>
      </c>
      <c r="F39" s="13">
        <v>0</v>
      </c>
      <c r="G39" s="13">
        <v>0</v>
      </c>
      <c r="H39" s="13">
        <v>0</v>
      </c>
      <c r="I39" s="21">
        <f t="shared" si="0"/>
        <v>0</v>
      </c>
      <c r="J39" s="3">
        <v>0</v>
      </c>
    </row>
    <row r="40" spans="1:12" ht="16.5">
      <c r="A40" s="166" t="s">
        <v>55</v>
      </c>
      <c r="B40" s="166"/>
      <c r="C40" s="9">
        <f t="shared" ref="C40:H40" si="1">SUM(C3:C39)</f>
        <v>153</v>
      </c>
      <c r="D40" s="9">
        <f t="shared" si="1"/>
        <v>138</v>
      </c>
      <c r="E40" s="9">
        <f t="shared" si="1"/>
        <v>155</v>
      </c>
      <c r="F40" s="26">
        <f t="shared" si="1"/>
        <v>151</v>
      </c>
      <c r="G40" s="26">
        <f t="shared" si="1"/>
        <v>141</v>
      </c>
      <c r="H40" s="26">
        <f t="shared" si="1"/>
        <v>110</v>
      </c>
      <c r="I40" s="21">
        <f t="shared" si="0"/>
        <v>848</v>
      </c>
      <c r="J40" s="27">
        <v>489</v>
      </c>
    </row>
    <row r="41" spans="1:12">
      <c r="C41" s="1"/>
    </row>
    <row r="42" spans="1:12">
      <c r="C42" s="1"/>
      <c r="J42"/>
    </row>
    <row r="43" spans="1:12">
      <c r="C43" s="1"/>
      <c r="J43" s="28"/>
      <c r="K43" s="28"/>
      <c r="L43" s="28"/>
    </row>
    <row r="44" spans="1:12">
      <c r="C44" s="1"/>
      <c r="J44" s="28"/>
      <c r="K44" s="28"/>
      <c r="L44" s="28"/>
    </row>
    <row r="45" spans="1:12">
      <c r="C45" s="1"/>
    </row>
    <row r="46" spans="1:12">
      <c r="C46" s="1"/>
    </row>
    <row r="47" spans="1:12">
      <c r="C47" s="1"/>
    </row>
    <row r="48" spans="1:12">
      <c r="C48" s="1"/>
    </row>
    <row r="49" spans="3:10">
      <c r="C49" s="1"/>
    </row>
    <row r="50" spans="3:10">
      <c r="C50" s="1"/>
      <c r="D50"/>
      <c r="E50"/>
      <c r="F50"/>
      <c r="G50"/>
      <c r="H50"/>
      <c r="I50"/>
      <c r="J50"/>
    </row>
    <row r="51" spans="3:10">
      <c r="C51" s="1"/>
      <c r="D51"/>
      <c r="E51"/>
      <c r="F51"/>
      <c r="G51"/>
      <c r="H51"/>
      <c r="I51"/>
      <c r="J51"/>
    </row>
    <row r="52" spans="3:10">
      <c r="C52" s="1"/>
      <c r="D52"/>
      <c r="E52"/>
      <c r="F52"/>
      <c r="G52"/>
      <c r="H52"/>
      <c r="I52"/>
      <c r="J52"/>
    </row>
    <row r="53" spans="3:10">
      <c r="C53" s="1"/>
      <c r="D53"/>
      <c r="E53"/>
      <c r="F53"/>
      <c r="G53"/>
      <c r="H53"/>
      <c r="I53"/>
      <c r="J53"/>
    </row>
    <row r="54" spans="3:10">
      <c r="C54" s="1"/>
      <c r="D54"/>
      <c r="E54"/>
      <c r="F54"/>
      <c r="G54"/>
      <c r="H54"/>
      <c r="I54"/>
      <c r="J54"/>
    </row>
    <row r="55" spans="3:10">
      <c r="C55" s="1"/>
      <c r="D55"/>
      <c r="E55"/>
      <c r="F55"/>
      <c r="G55"/>
      <c r="H55"/>
      <c r="I55"/>
      <c r="J55"/>
    </row>
    <row r="56" spans="3:10">
      <c r="C56" s="1"/>
      <c r="D56"/>
      <c r="E56"/>
      <c r="F56"/>
      <c r="G56"/>
      <c r="H56"/>
      <c r="I56"/>
      <c r="J56"/>
    </row>
    <row r="57" spans="3:10">
      <c r="C57" s="1"/>
      <c r="D57"/>
      <c r="E57"/>
      <c r="F57"/>
      <c r="G57"/>
      <c r="H57"/>
      <c r="I57"/>
      <c r="J57"/>
    </row>
    <row r="58" spans="3:10">
      <c r="C58" s="1"/>
      <c r="D58"/>
      <c r="E58"/>
      <c r="F58"/>
      <c r="G58"/>
      <c r="H58"/>
      <c r="I58"/>
      <c r="J58"/>
    </row>
    <row r="59" spans="3:10">
      <c r="C59" s="1"/>
      <c r="D59"/>
      <c r="E59"/>
      <c r="F59"/>
      <c r="G59"/>
      <c r="H59"/>
      <c r="I59"/>
      <c r="J59"/>
    </row>
    <row r="60" spans="3:10">
      <c r="C60" s="1"/>
      <c r="D60"/>
      <c r="E60"/>
      <c r="F60"/>
      <c r="G60"/>
      <c r="H60"/>
      <c r="I60"/>
      <c r="J60"/>
    </row>
    <row r="61" spans="3:10">
      <c r="C61" s="1"/>
      <c r="D61"/>
      <c r="E61"/>
      <c r="F61"/>
      <c r="G61"/>
      <c r="H61"/>
      <c r="I61"/>
      <c r="J61"/>
    </row>
    <row r="62" spans="3:10">
      <c r="C62" s="1"/>
      <c r="D62"/>
      <c r="E62"/>
      <c r="F62"/>
      <c r="G62"/>
      <c r="H62"/>
      <c r="I62"/>
      <c r="J62"/>
    </row>
    <row r="63" spans="3:10">
      <c r="C63" s="1"/>
      <c r="D63"/>
      <c r="E63"/>
      <c r="F63"/>
      <c r="G63"/>
      <c r="H63"/>
      <c r="I63"/>
      <c r="J63"/>
    </row>
    <row r="64" spans="3:10">
      <c r="C64" s="1"/>
      <c r="D64"/>
      <c r="E64"/>
      <c r="F64"/>
      <c r="G64"/>
      <c r="H64"/>
      <c r="I64"/>
      <c r="J64"/>
    </row>
    <row r="65" spans="3:10">
      <c r="C65" s="1"/>
      <c r="D65"/>
      <c r="E65"/>
      <c r="F65"/>
      <c r="G65"/>
      <c r="H65"/>
      <c r="I65"/>
      <c r="J65"/>
    </row>
    <row r="66" spans="3:10">
      <c r="C66" s="1"/>
      <c r="D66"/>
      <c r="E66"/>
      <c r="F66"/>
      <c r="G66"/>
      <c r="H66"/>
      <c r="I66"/>
      <c r="J66"/>
    </row>
    <row r="67" spans="3:10">
      <c r="C67" s="1"/>
      <c r="D67"/>
      <c r="E67"/>
      <c r="F67"/>
      <c r="G67"/>
      <c r="H67"/>
      <c r="I67"/>
      <c r="J67"/>
    </row>
    <row r="68" spans="3:10">
      <c r="C68" s="1"/>
      <c r="D68"/>
      <c r="E68"/>
      <c r="F68"/>
      <c r="G68"/>
      <c r="H68"/>
      <c r="I68"/>
      <c r="J68"/>
    </row>
    <row r="69" spans="3:10">
      <c r="C69" s="1"/>
      <c r="D69"/>
      <c r="E69"/>
      <c r="F69"/>
      <c r="G69"/>
      <c r="H69"/>
      <c r="I69"/>
      <c r="J69"/>
    </row>
    <row r="70" spans="3:10">
      <c r="C70" s="1"/>
      <c r="D70"/>
      <c r="E70"/>
      <c r="F70"/>
      <c r="G70"/>
      <c r="H70"/>
      <c r="I70"/>
      <c r="J70"/>
    </row>
    <row r="71" spans="3:10">
      <c r="C71" s="1"/>
      <c r="D71"/>
      <c r="E71"/>
      <c r="F71"/>
      <c r="G71"/>
      <c r="H71"/>
      <c r="I71"/>
      <c r="J71"/>
    </row>
    <row r="72" spans="3:10">
      <c r="C72" s="1"/>
      <c r="D72"/>
      <c r="E72"/>
      <c r="F72"/>
      <c r="G72"/>
      <c r="H72"/>
      <c r="I72"/>
      <c r="J72"/>
    </row>
    <row r="73" spans="3:10">
      <c r="C73" s="1"/>
      <c r="D73"/>
      <c r="E73"/>
      <c r="F73"/>
      <c r="G73"/>
      <c r="H73"/>
      <c r="I73"/>
      <c r="J73"/>
    </row>
    <row r="74" spans="3:10">
      <c r="C74" s="1"/>
      <c r="D74"/>
      <c r="E74"/>
      <c r="F74"/>
      <c r="G74"/>
      <c r="H74"/>
      <c r="I74"/>
      <c r="J74"/>
    </row>
    <row r="75" spans="3:10">
      <c r="C75" s="1"/>
      <c r="D75"/>
      <c r="E75"/>
      <c r="F75"/>
      <c r="G75"/>
      <c r="H75"/>
      <c r="I75"/>
      <c r="J75"/>
    </row>
    <row r="76" spans="3:10">
      <c r="C76" s="1"/>
      <c r="D76"/>
      <c r="E76"/>
      <c r="F76"/>
      <c r="G76"/>
      <c r="H76"/>
      <c r="I76"/>
      <c r="J76"/>
    </row>
    <row r="77" spans="3:10">
      <c r="C77" s="1"/>
      <c r="D77"/>
      <c r="E77"/>
      <c r="F77"/>
      <c r="G77"/>
      <c r="H77"/>
      <c r="I77"/>
      <c r="J77"/>
    </row>
    <row r="78" spans="3:10">
      <c r="C78" s="1"/>
      <c r="D78"/>
      <c r="E78"/>
      <c r="F78"/>
      <c r="G78"/>
      <c r="H78"/>
      <c r="I78"/>
      <c r="J78"/>
    </row>
    <row r="79" spans="3:10">
      <c r="C79" s="1"/>
      <c r="D79"/>
      <c r="E79"/>
      <c r="F79"/>
      <c r="G79"/>
      <c r="H79"/>
      <c r="I79"/>
      <c r="J79"/>
    </row>
    <row r="80" spans="3:10">
      <c r="C80" s="1"/>
      <c r="D80"/>
      <c r="E80"/>
      <c r="F80"/>
      <c r="G80"/>
      <c r="H80"/>
      <c r="I80"/>
      <c r="J80"/>
    </row>
    <row r="81" spans="3:10">
      <c r="C81" s="1"/>
      <c r="D81"/>
      <c r="E81"/>
      <c r="F81"/>
      <c r="G81"/>
      <c r="H81"/>
      <c r="I81"/>
      <c r="J81"/>
    </row>
    <row r="82" spans="3:10">
      <c r="C82" s="1"/>
      <c r="D82"/>
      <c r="E82"/>
      <c r="F82"/>
      <c r="G82"/>
      <c r="H82"/>
      <c r="I82"/>
      <c r="J82"/>
    </row>
    <row r="83" spans="3:10">
      <c r="C83" s="1"/>
      <c r="D83"/>
      <c r="E83"/>
      <c r="F83"/>
      <c r="G83"/>
      <c r="H83"/>
      <c r="I83"/>
      <c r="J83"/>
    </row>
    <row r="84" spans="3:10">
      <c r="C84" s="1"/>
      <c r="D84"/>
      <c r="E84"/>
      <c r="F84"/>
      <c r="G84"/>
      <c r="H84"/>
      <c r="I84"/>
      <c r="J84"/>
    </row>
    <row r="85" spans="3:10">
      <c r="C85" s="1"/>
      <c r="D85"/>
      <c r="E85"/>
      <c r="F85"/>
      <c r="G85"/>
      <c r="H85"/>
      <c r="I85"/>
      <c r="J85"/>
    </row>
    <row r="86" spans="3:10">
      <c r="C86" s="1"/>
      <c r="D86"/>
      <c r="E86"/>
      <c r="F86"/>
      <c r="G86"/>
      <c r="H86"/>
      <c r="I86"/>
      <c r="J86"/>
    </row>
    <row r="87" spans="3:10">
      <c r="C87" s="1"/>
      <c r="D87"/>
      <c r="E87"/>
      <c r="F87"/>
      <c r="G87"/>
      <c r="H87"/>
      <c r="I87"/>
      <c r="J87"/>
    </row>
    <row r="88" spans="3:10">
      <c r="C88" s="1"/>
      <c r="D88"/>
      <c r="E88"/>
      <c r="F88"/>
      <c r="G88"/>
      <c r="H88"/>
      <c r="I88"/>
      <c r="J88"/>
    </row>
    <row r="89" spans="3:10">
      <c r="C89" s="1"/>
      <c r="D89"/>
      <c r="E89"/>
      <c r="F89"/>
      <c r="G89"/>
      <c r="H89"/>
      <c r="I89"/>
      <c r="J89"/>
    </row>
    <row r="90" spans="3:10">
      <c r="C90" s="1"/>
      <c r="D90"/>
      <c r="E90"/>
      <c r="F90"/>
      <c r="G90"/>
      <c r="H90"/>
      <c r="I90"/>
      <c r="J90"/>
    </row>
    <row r="91" spans="3:10">
      <c r="C91" s="1"/>
      <c r="D91"/>
      <c r="E91"/>
      <c r="F91"/>
      <c r="G91"/>
      <c r="H91"/>
      <c r="I91"/>
      <c r="J91"/>
    </row>
    <row r="92" spans="3:10">
      <c r="C92" s="1"/>
      <c r="D92"/>
      <c r="E92"/>
      <c r="F92"/>
      <c r="G92"/>
      <c r="H92"/>
      <c r="I92"/>
      <c r="J92"/>
    </row>
    <row r="93" spans="3:10">
      <c r="C93" s="1"/>
      <c r="D93"/>
      <c r="E93"/>
      <c r="F93"/>
      <c r="G93"/>
      <c r="H93"/>
      <c r="I93"/>
      <c r="J93"/>
    </row>
    <row r="94" spans="3:10">
      <c r="C94" s="1"/>
      <c r="D94"/>
      <c r="E94"/>
      <c r="F94"/>
      <c r="G94"/>
      <c r="H94"/>
      <c r="I94"/>
      <c r="J94"/>
    </row>
    <row r="95" spans="3:10">
      <c r="C95" s="1"/>
      <c r="D95"/>
      <c r="E95"/>
      <c r="F95"/>
      <c r="G95"/>
      <c r="H95"/>
      <c r="I95"/>
      <c r="J95"/>
    </row>
    <row r="96" spans="3:10">
      <c r="C96" s="1"/>
      <c r="D96"/>
      <c r="E96"/>
      <c r="F96"/>
      <c r="G96"/>
      <c r="H96"/>
      <c r="I96"/>
      <c r="J96"/>
    </row>
    <row r="97" spans="3:10">
      <c r="C97" s="1"/>
      <c r="D97"/>
      <c r="E97"/>
      <c r="F97"/>
      <c r="G97"/>
      <c r="H97"/>
      <c r="I97"/>
      <c r="J97"/>
    </row>
    <row r="98" spans="3:10">
      <c r="C98" s="1"/>
      <c r="D98"/>
      <c r="E98"/>
      <c r="F98"/>
      <c r="G98"/>
      <c r="H98"/>
      <c r="I98"/>
      <c r="J98"/>
    </row>
    <row r="99" spans="3:10">
      <c r="C99" s="1"/>
      <c r="D99"/>
      <c r="E99"/>
      <c r="F99"/>
      <c r="G99"/>
      <c r="H99"/>
      <c r="I99"/>
      <c r="J99"/>
    </row>
    <row r="100" spans="3:10">
      <c r="C100" s="1"/>
      <c r="D100"/>
      <c r="E100"/>
      <c r="F100"/>
      <c r="G100"/>
      <c r="H100"/>
      <c r="I100"/>
      <c r="J100"/>
    </row>
    <row r="101" spans="3:10">
      <c r="C101" s="1"/>
      <c r="D101"/>
      <c r="E101"/>
      <c r="F101"/>
      <c r="G101"/>
      <c r="H101"/>
      <c r="I101"/>
      <c r="J101"/>
    </row>
    <row r="102" spans="3:10">
      <c r="C102" s="1"/>
      <c r="D102"/>
      <c r="E102"/>
      <c r="F102"/>
      <c r="G102"/>
      <c r="H102"/>
      <c r="I102"/>
      <c r="J102"/>
    </row>
    <row r="103" spans="3:10">
      <c r="C103" s="1"/>
      <c r="D103"/>
      <c r="E103"/>
      <c r="F103"/>
      <c r="G103"/>
      <c r="H103"/>
      <c r="I103"/>
      <c r="J103"/>
    </row>
    <row r="104" spans="3:10">
      <c r="C104" s="1"/>
      <c r="D104"/>
      <c r="E104"/>
      <c r="F104"/>
      <c r="G104"/>
      <c r="H104"/>
      <c r="I104"/>
      <c r="J104"/>
    </row>
    <row r="105" spans="3:10">
      <c r="C105" s="1"/>
      <c r="D105"/>
      <c r="E105"/>
      <c r="F105"/>
      <c r="G105"/>
      <c r="H105"/>
      <c r="I105"/>
      <c r="J105"/>
    </row>
    <row r="106" spans="3:10">
      <c r="C106" s="1"/>
      <c r="D106"/>
      <c r="E106"/>
      <c r="F106"/>
      <c r="G106"/>
      <c r="H106"/>
      <c r="I106"/>
      <c r="J106"/>
    </row>
    <row r="107" spans="3:10">
      <c r="C107" s="1"/>
      <c r="D107"/>
      <c r="E107"/>
      <c r="F107"/>
      <c r="G107"/>
      <c r="H107"/>
      <c r="I107"/>
      <c r="J107"/>
    </row>
    <row r="108" spans="3:10">
      <c r="C108" s="1"/>
      <c r="D108"/>
      <c r="E108"/>
      <c r="F108"/>
      <c r="G108"/>
      <c r="H108"/>
      <c r="I108"/>
      <c r="J108"/>
    </row>
    <row r="109" spans="3:10">
      <c r="C109" s="1"/>
      <c r="D109"/>
      <c r="E109"/>
      <c r="F109"/>
      <c r="G109"/>
      <c r="H109"/>
      <c r="I109"/>
      <c r="J109"/>
    </row>
    <row r="110" spans="3:10">
      <c r="C110" s="1"/>
      <c r="D110"/>
      <c r="E110"/>
      <c r="F110"/>
      <c r="G110"/>
      <c r="H110"/>
      <c r="I110"/>
      <c r="J110"/>
    </row>
    <row r="111" spans="3:10">
      <c r="C111" s="1"/>
      <c r="D111"/>
      <c r="E111"/>
      <c r="F111"/>
      <c r="G111"/>
      <c r="H111"/>
      <c r="I111"/>
      <c r="J111"/>
    </row>
    <row r="112" spans="3:10">
      <c r="C112" s="1"/>
      <c r="D112"/>
      <c r="E112"/>
      <c r="F112"/>
      <c r="G112"/>
      <c r="H112"/>
      <c r="I112"/>
      <c r="J112"/>
    </row>
    <row r="113" spans="3:10">
      <c r="C113" s="1"/>
      <c r="D113"/>
      <c r="E113"/>
      <c r="F113"/>
      <c r="G113"/>
      <c r="H113"/>
      <c r="I113"/>
      <c r="J113"/>
    </row>
    <row r="114" spans="3:10">
      <c r="C114" s="1"/>
      <c r="D114"/>
      <c r="E114"/>
      <c r="F114"/>
      <c r="G114"/>
      <c r="H114"/>
      <c r="I114"/>
      <c r="J114"/>
    </row>
    <row r="115" spans="3:10">
      <c r="C115" s="1"/>
      <c r="D115"/>
      <c r="E115"/>
      <c r="F115"/>
      <c r="G115"/>
      <c r="H115"/>
      <c r="I115"/>
      <c r="J115"/>
    </row>
    <row r="116" spans="3:10">
      <c r="C116" s="1"/>
      <c r="D116"/>
      <c r="E116"/>
      <c r="F116"/>
      <c r="G116"/>
      <c r="H116"/>
      <c r="I116"/>
      <c r="J116"/>
    </row>
    <row r="117" spans="3:10">
      <c r="C117" s="1"/>
      <c r="D117"/>
      <c r="E117"/>
      <c r="F117"/>
      <c r="G117"/>
      <c r="H117"/>
      <c r="I117"/>
      <c r="J117"/>
    </row>
    <row r="118" spans="3:10">
      <c r="C118" s="1"/>
      <c r="D118"/>
      <c r="E118"/>
      <c r="F118"/>
      <c r="G118"/>
      <c r="H118"/>
      <c r="I118"/>
      <c r="J118"/>
    </row>
    <row r="119" spans="3:10">
      <c r="C119" s="1"/>
      <c r="D119"/>
      <c r="E119"/>
      <c r="F119"/>
      <c r="G119"/>
      <c r="H119"/>
      <c r="I119"/>
      <c r="J119"/>
    </row>
    <row r="120" spans="3:10">
      <c r="C120" s="1"/>
      <c r="D120"/>
      <c r="E120"/>
      <c r="F120"/>
      <c r="G120"/>
      <c r="H120"/>
      <c r="I120"/>
      <c r="J120"/>
    </row>
    <row r="121" spans="3:10">
      <c r="C121" s="1"/>
      <c r="D121"/>
      <c r="E121"/>
      <c r="F121"/>
      <c r="G121"/>
      <c r="H121"/>
      <c r="I121"/>
      <c r="J121"/>
    </row>
    <row r="122" spans="3:10">
      <c r="C122" s="1"/>
      <c r="D122"/>
      <c r="E122"/>
      <c r="F122"/>
      <c r="G122"/>
      <c r="H122"/>
      <c r="I122"/>
      <c r="J122"/>
    </row>
    <row r="123" spans="3:10">
      <c r="C123" s="1"/>
      <c r="D123"/>
      <c r="E123"/>
      <c r="F123"/>
      <c r="G123"/>
      <c r="H123"/>
      <c r="I123"/>
      <c r="J123"/>
    </row>
    <row r="124" spans="3:10">
      <c r="C124" s="1"/>
      <c r="D124"/>
      <c r="E124"/>
      <c r="F124"/>
      <c r="G124"/>
      <c r="H124"/>
      <c r="I124"/>
      <c r="J124"/>
    </row>
    <row r="125" spans="3:10">
      <c r="C125" s="1"/>
      <c r="D125"/>
      <c r="E125"/>
      <c r="F125"/>
      <c r="G125"/>
      <c r="H125"/>
      <c r="I125"/>
      <c r="J125"/>
    </row>
    <row r="126" spans="3:10">
      <c r="C126" s="1"/>
      <c r="D126"/>
      <c r="E126"/>
      <c r="F126"/>
      <c r="G126"/>
      <c r="H126"/>
      <c r="I126"/>
      <c r="J126"/>
    </row>
    <row r="127" spans="3:10">
      <c r="C127" s="1"/>
      <c r="D127"/>
      <c r="E127"/>
      <c r="F127"/>
      <c r="G127"/>
      <c r="H127"/>
      <c r="I127"/>
      <c r="J127"/>
    </row>
    <row r="128" spans="3:10">
      <c r="C128" s="1"/>
      <c r="D128"/>
      <c r="E128"/>
      <c r="F128"/>
      <c r="G128"/>
      <c r="H128"/>
      <c r="I128"/>
      <c r="J128"/>
    </row>
    <row r="129" spans="3:10">
      <c r="C129" s="1"/>
      <c r="D129"/>
      <c r="E129"/>
      <c r="F129"/>
      <c r="G129"/>
      <c r="H129"/>
      <c r="I129"/>
      <c r="J129"/>
    </row>
    <row r="130" spans="3:10">
      <c r="C130" s="1"/>
      <c r="D130"/>
      <c r="E130"/>
      <c r="F130"/>
      <c r="G130"/>
      <c r="H130"/>
      <c r="I130"/>
      <c r="J130"/>
    </row>
    <row r="131" spans="3:10">
      <c r="C131" s="1"/>
      <c r="D131"/>
      <c r="E131"/>
      <c r="F131"/>
      <c r="G131"/>
      <c r="H131"/>
      <c r="I131"/>
      <c r="J131"/>
    </row>
    <row r="132" spans="3:10">
      <c r="C132" s="1"/>
      <c r="D132"/>
      <c r="E132"/>
      <c r="F132"/>
      <c r="G132"/>
      <c r="H132"/>
      <c r="I132"/>
      <c r="J132"/>
    </row>
    <row r="133" spans="3:10">
      <c r="C133" s="1"/>
      <c r="D133"/>
      <c r="E133"/>
      <c r="F133"/>
      <c r="G133"/>
      <c r="H133"/>
      <c r="I133"/>
      <c r="J133"/>
    </row>
    <row r="134" spans="3:10">
      <c r="C134" s="1"/>
      <c r="D134"/>
      <c r="E134"/>
      <c r="F134"/>
      <c r="G134"/>
      <c r="H134"/>
      <c r="I134"/>
      <c r="J134"/>
    </row>
    <row r="135" spans="3:10">
      <c r="C135" s="1"/>
      <c r="D135"/>
      <c r="E135"/>
      <c r="F135"/>
      <c r="G135"/>
      <c r="H135"/>
      <c r="I135"/>
      <c r="J135"/>
    </row>
    <row r="136" spans="3:10">
      <c r="C136" s="1"/>
      <c r="D136"/>
      <c r="E136"/>
      <c r="F136"/>
      <c r="G136"/>
      <c r="H136"/>
      <c r="I136"/>
      <c r="J136"/>
    </row>
    <row r="137" spans="3:10">
      <c r="C137" s="1"/>
      <c r="D137"/>
      <c r="E137"/>
      <c r="F137"/>
      <c r="G137"/>
      <c r="H137"/>
      <c r="I137"/>
      <c r="J137"/>
    </row>
    <row r="138" spans="3:10">
      <c r="C138" s="1"/>
      <c r="D138"/>
      <c r="E138"/>
      <c r="F138"/>
      <c r="G138"/>
      <c r="H138"/>
      <c r="I138"/>
      <c r="J138"/>
    </row>
    <row r="139" spans="3:10">
      <c r="C139" s="1"/>
      <c r="D139"/>
      <c r="E139"/>
      <c r="F139"/>
      <c r="G139"/>
      <c r="H139"/>
      <c r="I139"/>
      <c r="J139"/>
    </row>
    <row r="140" spans="3:10">
      <c r="C140" s="1"/>
      <c r="D140"/>
      <c r="E140"/>
      <c r="F140"/>
      <c r="G140"/>
      <c r="H140"/>
      <c r="I140"/>
      <c r="J140"/>
    </row>
    <row r="141" spans="3:10">
      <c r="C141" s="1"/>
      <c r="D141"/>
      <c r="E141"/>
      <c r="F141"/>
      <c r="G141"/>
      <c r="H141"/>
      <c r="I141"/>
      <c r="J141"/>
    </row>
    <row r="142" spans="3:10">
      <c r="C142" s="1"/>
      <c r="D142"/>
      <c r="E142"/>
      <c r="F142"/>
      <c r="G142"/>
      <c r="H142"/>
      <c r="I142"/>
      <c r="J142"/>
    </row>
    <row r="143" spans="3:10">
      <c r="C143" s="1"/>
      <c r="D143"/>
      <c r="E143"/>
      <c r="F143"/>
      <c r="G143"/>
      <c r="H143"/>
      <c r="I143"/>
      <c r="J143"/>
    </row>
    <row r="144" spans="3:10">
      <c r="C144" s="1"/>
      <c r="D144"/>
      <c r="E144"/>
      <c r="F144"/>
      <c r="G144"/>
      <c r="H144"/>
      <c r="I144"/>
      <c r="J144"/>
    </row>
    <row r="145" spans="3:10">
      <c r="C145" s="1"/>
      <c r="D145"/>
      <c r="E145"/>
      <c r="F145"/>
      <c r="G145"/>
      <c r="H145"/>
      <c r="I145"/>
      <c r="J145"/>
    </row>
    <row r="146" spans="3:10">
      <c r="C146" s="1"/>
      <c r="D146"/>
      <c r="E146"/>
      <c r="F146"/>
      <c r="G146"/>
      <c r="H146"/>
      <c r="I146"/>
      <c r="J146"/>
    </row>
    <row r="147" spans="3:10">
      <c r="C147" s="1"/>
      <c r="D147"/>
      <c r="E147"/>
      <c r="F147"/>
      <c r="G147"/>
      <c r="H147"/>
      <c r="I147"/>
      <c r="J147"/>
    </row>
    <row r="148" spans="3:10">
      <c r="C148" s="1"/>
      <c r="D148"/>
      <c r="E148"/>
      <c r="F148"/>
      <c r="G148"/>
      <c r="H148"/>
      <c r="I148"/>
      <c r="J148"/>
    </row>
    <row r="149" spans="3:10">
      <c r="C149" s="1"/>
      <c r="D149"/>
      <c r="E149"/>
      <c r="F149"/>
      <c r="G149"/>
      <c r="H149"/>
      <c r="I149"/>
      <c r="J149"/>
    </row>
    <row r="150" spans="3:10">
      <c r="C150" s="1"/>
      <c r="D150"/>
      <c r="E150"/>
      <c r="F150"/>
      <c r="G150"/>
      <c r="H150"/>
      <c r="I150"/>
      <c r="J150"/>
    </row>
    <row r="151" spans="3:10">
      <c r="C151" s="1"/>
      <c r="D151"/>
      <c r="E151"/>
      <c r="F151"/>
      <c r="G151"/>
      <c r="H151"/>
      <c r="I151"/>
      <c r="J151"/>
    </row>
    <row r="152" spans="3:10">
      <c r="C152" s="1"/>
      <c r="D152"/>
      <c r="E152"/>
      <c r="F152"/>
      <c r="G152"/>
      <c r="H152"/>
      <c r="I152"/>
      <c r="J152"/>
    </row>
    <row r="153" spans="3:10">
      <c r="C153" s="1"/>
      <c r="D153"/>
      <c r="E153"/>
      <c r="F153"/>
      <c r="G153"/>
      <c r="H153"/>
      <c r="I153"/>
      <c r="J153"/>
    </row>
    <row r="154" spans="3:10">
      <c r="C154" s="1"/>
      <c r="D154"/>
      <c r="E154"/>
      <c r="F154"/>
      <c r="G154"/>
      <c r="H154"/>
      <c r="I154"/>
      <c r="J154"/>
    </row>
    <row r="155" spans="3:10">
      <c r="C155" s="1"/>
      <c r="D155"/>
      <c r="E155"/>
      <c r="F155"/>
      <c r="G155"/>
      <c r="H155"/>
      <c r="I155"/>
      <c r="J155"/>
    </row>
    <row r="156" spans="3:10">
      <c r="C156" s="1"/>
      <c r="D156"/>
      <c r="E156"/>
      <c r="F156"/>
      <c r="G156"/>
      <c r="H156"/>
      <c r="I156"/>
      <c r="J156"/>
    </row>
    <row r="157" spans="3:10">
      <c r="C157" s="1"/>
      <c r="D157"/>
      <c r="E157"/>
      <c r="F157"/>
      <c r="G157"/>
      <c r="H157"/>
      <c r="I157"/>
      <c r="J157"/>
    </row>
  </sheetData>
  <mergeCells count="2">
    <mergeCell ref="A1:J1"/>
    <mergeCell ref="A40:B40"/>
  </mergeCells>
  <phoneticPr fontId="52" type="noConversion"/>
  <hyperlinks>
    <hyperlink ref="C3" location="'2021台灣'!A1" display="#'2021台灣'.A1" xr:uid="{00000000-0004-0000-0100-000000000000}"/>
    <hyperlink ref="D3" location="'2022台灣 '!A1" display="#'2022台灣 '.A1" xr:uid="{00000000-0004-0000-0100-000001000000}"/>
    <hyperlink ref="E3" location="'2023台灣 '!A1" display="#'2023台灣 '.A1" xr:uid="{00000000-0004-0000-0100-000002000000}"/>
    <hyperlink ref="F3" location="'2024台灣'!A2" display="#'2024台灣'.A2" xr:uid="{00000000-0004-0000-0100-000003000000}"/>
    <hyperlink ref="G3" location="'2025台灣'!A2" display="#'2025台灣'.A2" xr:uid="{00000000-0004-0000-0100-000004000000}"/>
    <hyperlink ref="H3" location="'2026台灣'!A2" display="#'2026台灣'.A2" xr:uid="{00000000-0004-0000-0100-000005000000}"/>
    <hyperlink ref="D4" location="'2022亞洲'!A2" display="#'2022亞洲'.A2" xr:uid="{00000000-0004-0000-0100-000006000000}"/>
    <hyperlink ref="E4" location="'2023亞洲'!A2" display="#'2023亞洲'.A2" xr:uid="{00000000-0004-0000-0100-000007000000}"/>
    <hyperlink ref="F4" location="'2024亞洲'!A2" display="#'2024亞洲'.A2" xr:uid="{00000000-0004-0000-0100-000008000000}"/>
    <hyperlink ref="G4" location="'2025亞洲'!A2" display="#'2025亞洲'.A2" xr:uid="{00000000-0004-0000-0100-000009000000}"/>
    <hyperlink ref="H4" location="'2026亞洲'!A2" display="#'2026亞洲'.A2" xr:uid="{00000000-0004-0000-0100-00000A000000}"/>
    <hyperlink ref="E5" location="'2023亞洲'!A7" display="#'2023亞洲'.A7" xr:uid="{00000000-0004-0000-0100-00000B000000}"/>
    <hyperlink ref="G5" location="'2025亞洲'!A6" display="#'2025亞洲'.A6" xr:uid="{00000000-0004-0000-0100-00000C000000}"/>
    <hyperlink ref="C6" location="'2021亞洲'!A2" display="#'2021亞洲'.A2" xr:uid="{00000000-0004-0000-0100-00000D000000}"/>
    <hyperlink ref="E6" location="'2023亞洲'!A14" display="#'2023亞洲'.A14" xr:uid="{00000000-0004-0000-0100-00000E000000}"/>
    <hyperlink ref="F6" location="'2024亞洲'!A26" display="#'2024亞洲'.A26" xr:uid="{00000000-0004-0000-0100-00000F000000}"/>
    <hyperlink ref="G6" location="'2025亞洲'!A33" display="#'2025亞洲'.A33" xr:uid="{00000000-0004-0000-0100-000010000000}"/>
    <hyperlink ref="H6" location="'2026亞洲'!A6" display="#'2026亞洲'.A6" xr:uid="{00000000-0004-0000-0100-000011000000}"/>
    <hyperlink ref="C7" location="'2021亞洲'!A11" display="#'2021亞洲'.A11" xr:uid="{00000000-0004-0000-0100-000012000000}"/>
    <hyperlink ref="D7" location="'2022亞洲'!A12" display="#'2022亞洲'.A12" xr:uid="{00000000-0004-0000-0100-000013000000}"/>
    <hyperlink ref="E7" location="'2023亞洲'!A19" display="#'2023亞洲'.A19" xr:uid="{00000000-0004-0000-0100-000014000000}"/>
    <hyperlink ref="F7" location="'2024亞洲'!A9" display="#'2024亞洲'.A9" xr:uid="{00000000-0004-0000-0100-000015000000}"/>
    <hyperlink ref="G7" location="'2025亞洲'!A16" display="#'2025亞洲'.A16" xr:uid="{00000000-0004-0000-0100-000016000000}"/>
    <hyperlink ref="H7" location="'2026亞洲'!A10" display="#'2026亞洲'.A10" xr:uid="{00000000-0004-0000-0100-000017000000}"/>
    <hyperlink ref="C8" location="'2021亞洲'!A7" display="#'2021亞洲'.A7" xr:uid="{00000000-0004-0000-0100-000018000000}"/>
    <hyperlink ref="D8" location="'2022亞洲'!A5" display="#'2022亞洲'.A5" xr:uid="{00000000-0004-0000-0100-000019000000}"/>
    <hyperlink ref="E8" location="'2023亞洲'!A10" display="#'2023亞洲'.A10" xr:uid="{00000000-0004-0000-0100-00001A000000}"/>
    <hyperlink ref="G8" location="'2025亞洲'!A11" display="#'2025亞洲'.A11" xr:uid="{00000000-0004-0000-0100-00001B000000}"/>
    <hyperlink ref="H8" location="'2026亞洲'!A23" display="#'2026亞洲'.A23" xr:uid="{00000000-0004-0000-0100-00001C000000}"/>
    <hyperlink ref="C9" location="'2021亞洲'!A9" display="#'2021亞洲'.A9" xr:uid="{00000000-0004-0000-0100-00001D000000}"/>
    <hyperlink ref="D9" location="'2022亞洲'!A9" display="#'2022亞洲'.A9" xr:uid="{00000000-0004-0000-0100-00001E000000}"/>
    <hyperlink ref="D12" location="'2022歐洲'!A70" display="#'2022歐洲'.A70" xr:uid="{00000000-0004-0000-0100-00001F000000}"/>
    <hyperlink ref="E12" location="'2023歐洲 '!A78" display="#'2023歐洲 '.A78" xr:uid="{00000000-0004-0000-0100-000020000000}"/>
    <hyperlink ref="F12" location="'2024歐洲'!A77" display="#'2024歐洲'.A77" xr:uid="{00000000-0004-0000-0100-000021000000}"/>
    <hyperlink ref="H12" location="'2026歐洲'!A2" display="#'2026歐洲'.A2" xr:uid="{00000000-0004-0000-0100-000022000000}"/>
    <hyperlink ref="E14" location="'2023歐洲 '!A45" display="#'2023歐洲 '.A45" xr:uid="{00000000-0004-0000-0100-000023000000}"/>
    <hyperlink ref="F14" location="'2024歐洲'!A72" display="#'2024歐洲'.A72" xr:uid="{00000000-0004-0000-0100-000024000000}"/>
    <hyperlink ref="C15" location="'2021歐洲'!A62" display="#'2021歐洲'.A62" xr:uid="{00000000-0004-0000-0100-000025000000}"/>
    <hyperlink ref="D15" location="'2022歐洲'!A65" display="#'2022歐洲'.A65" xr:uid="{00000000-0004-0000-0100-000026000000}"/>
    <hyperlink ref="E15" location="'2023歐洲 '!A75" display="#'2023歐洲 '.A75" xr:uid="{00000000-0004-0000-0100-000027000000}"/>
    <hyperlink ref="F15" location="'2024歐洲'!A82" display="#'2024歐洲'.A82" xr:uid="{00000000-0004-0000-0100-000028000000}"/>
    <hyperlink ref="H15" location="'2026歐洲'!A6" display="#'2026歐洲'.A6" xr:uid="{00000000-0004-0000-0100-000029000000}"/>
    <hyperlink ref="C16" location="'2021歐洲'!A19" display="#'2021歐洲'.A19" xr:uid="{00000000-0004-0000-0100-00002A000000}"/>
    <hyperlink ref="D16" location="'2022歐洲'!A21" display="#'2022歐洲'.A21" xr:uid="{00000000-0004-0000-0100-00002B000000}"/>
    <hyperlink ref="E16" location="'2023歐洲 '!A26" display="#'2023歐洲 '.A26" xr:uid="{00000000-0004-0000-0100-00002C000000}"/>
    <hyperlink ref="F16" location="'2024歐洲'!A46" display="#'2024歐洲'.A46" xr:uid="{00000000-0004-0000-0100-00002D000000}"/>
    <hyperlink ref="G16" location="'2025歐洲'!A31" display="#'2025歐洲'.A31" xr:uid="{00000000-0004-0000-0100-00002E000000}"/>
    <hyperlink ref="H16" location="'2026歐洲'!A10" display="#'2026歐洲'.A10" xr:uid="{00000000-0004-0000-0100-00002F000000}"/>
    <hyperlink ref="C17" location="'2021歐洲'!A65" display="#'2021歐洲'.A65" xr:uid="{00000000-0004-0000-0100-000030000000}"/>
    <hyperlink ref="E17" location="'2023歐洲 '!A32" display="#'2023歐洲 '.A32" xr:uid="{00000000-0004-0000-0100-000031000000}"/>
    <hyperlink ref="C18" location="'2021歐洲'!A26" display="#'2021歐洲'.A26" xr:uid="{00000000-0004-0000-0100-000032000000}"/>
    <hyperlink ref="D18" location="'2022歐洲'!A28" display="#'2022歐洲'.A28" xr:uid="{00000000-0004-0000-0100-000033000000}"/>
    <hyperlink ref="E18" location="'2023歐洲 '!A35" display="#'2023歐洲 '.A35" xr:uid="{00000000-0004-0000-0100-000034000000}"/>
    <hyperlink ref="F18" location="'2024歐洲'!A88" display="#'2024歐洲'.A88" xr:uid="{00000000-0004-0000-0100-000035000000}"/>
    <hyperlink ref="G18" location="'2025歐洲'!A56" display="#'2025歐洲'.A56" xr:uid="{00000000-0004-0000-0100-000036000000}"/>
    <hyperlink ref="H18" location="'2026歐洲'!A18" display="#'2026歐洲'.A18" xr:uid="{00000000-0004-0000-0100-000037000000}"/>
    <hyperlink ref="C19" location="'2021歐洲'!A28" display="#'2021歐洲'.A28" xr:uid="{00000000-0004-0000-0100-000038000000}"/>
    <hyperlink ref="D19" location="'2022歐洲'!A31" display="#'2022歐洲'.A31" xr:uid="{00000000-0004-0000-0100-000039000000}"/>
    <hyperlink ref="E19" location="'2023歐洲 '!A38" display="#'2023歐洲 '.A38" xr:uid="{00000000-0004-0000-0100-00003A000000}"/>
    <hyperlink ref="F19" location="'2024歐洲'!A53" display="#'2024歐洲'.A53" xr:uid="{00000000-0004-0000-0100-00003B000000}"/>
    <hyperlink ref="G19" location="'2025歐洲'!A48" display="#'2025歐洲'.A48" xr:uid="{00000000-0004-0000-0100-00003C000000}"/>
    <hyperlink ref="H19" location="'2026歐洲'!A23" display="#'2026歐洲'.A23" xr:uid="{00000000-0004-0000-0100-00003D000000}"/>
    <hyperlink ref="C20" location="'2021歐洲'!A36" display="#'2021歐洲'.A36" xr:uid="{00000000-0004-0000-0100-00003E000000}"/>
    <hyperlink ref="D20" location="'2022歐洲'!A40" display="#'2022歐洲'.A40" xr:uid="{00000000-0004-0000-0100-00003F000000}"/>
    <hyperlink ref="E20" location="'2023歐洲 '!A48" display="#'2023歐洲 '.A48" xr:uid="{00000000-0004-0000-0100-000040000000}"/>
    <hyperlink ref="F20" location="'2024歐洲'!A23" display="#'2024歐洲'.A23" xr:uid="{00000000-0004-0000-0100-000041000000}"/>
    <hyperlink ref="G20" location="'2025歐洲'!A61" display="#'2025歐洲'.A61" xr:uid="{00000000-0004-0000-0100-000042000000}"/>
    <hyperlink ref="H20" location="'2026歐洲'!A28" display="#'2026歐洲'.A28" xr:uid="{00000000-0004-0000-0100-000043000000}"/>
    <hyperlink ref="C21" location="'2021歐洲'!A45" display="#'2021歐洲'.A45" xr:uid="{00000000-0004-0000-0100-000044000000}"/>
    <hyperlink ref="D21" location="'2022歐洲'!A48" display="#'2022歐洲'.A48" xr:uid="{00000000-0004-0000-0100-000045000000}"/>
    <hyperlink ref="E21" location="'2023歐洲 '!A57" display="#'2023歐洲 '.A57" xr:uid="{00000000-0004-0000-0100-000046000000}"/>
    <hyperlink ref="F21" location="'2024歐洲'!A2" display="#'2024歐洲'.A2" xr:uid="{00000000-0004-0000-0100-000047000000}"/>
    <hyperlink ref="G21" location="'2025歐洲'!A2" display="#'2025歐洲'.A2" xr:uid="{00000000-0004-0000-0100-000048000000}"/>
    <hyperlink ref="H21" location="'2026歐洲'!A35" display="#'2026歐洲'.A35" xr:uid="{00000000-0004-0000-0100-000049000000}"/>
    <hyperlink ref="C22" location="'2021歐洲'!A2" display="#'2021歐洲'.A2" xr:uid="{00000000-0004-0000-0100-00004A000000}"/>
    <hyperlink ref="D22" location="'2022歐洲'!A2" display="#'2022歐洲'.A2" xr:uid="{00000000-0004-0000-0100-00004B000000}"/>
    <hyperlink ref="E22" location="'2023歐洲 '!A2" display="#'2023歐洲 '.A2" xr:uid="{00000000-0004-0000-0100-00004C000000}"/>
    <hyperlink ref="F22" location="'2024歐洲'!A60" display="#'2024歐洲'.A60" xr:uid="{00000000-0004-0000-0100-00004D000000}"/>
    <hyperlink ref="G22" location="'2025歐洲'!A18" display="#'2025歐洲'.A18" xr:uid="{00000000-0004-0000-0100-00004E000000}"/>
    <hyperlink ref="H22" location="'2026歐洲'!A48" display="#'2026歐洲'.A48" xr:uid="{00000000-0004-0000-0100-00004F000000}"/>
    <hyperlink ref="C23" location="'2021歐洲'!A9" display="#'2021歐洲'.A9" xr:uid="{00000000-0004-0000-0100-000050000000}"/>
    <hyperlink ref="D23" location="'2022歐洲'!A13" display="#'2022歐洲'.A13" xr:uid="{00000000-0004-0000-0100-000051000000}"/>
    <hyperlink ref="E23" location="'2023歐洲 '!A12" display="#'2023歐洲 '.A12" xr:uid="{00000000-0004-0000-0100-000052000000}"/>
    <hyperlink ref="F23" location="'2024歐洲'!A37" display="#'2024歐洲'.A37" xr:uid="{00000000-0004-0000-0100-000053000000}"/>
    <hyperlink ref="G23" location="'2025歐洲'!A41" display="#'2025歐洲'.A41" xr:uid="{00000000-0004-0000-0100-000054000000}"/>
    <hyperlink ref="H23" location="'2026歐洲'!A58" display="#'2026歐洲'.A58" xr:uid="{00000000-0004-0000-0100-000055000000}"/>
    <hyperlink ref="C25" location="'2021歐洲'!A34" display="#'2021歐洲'.A34" xr:uid="{00000000-0004-0000-0100-000056000000}"/>
    <hyperlink ref="D25" location="'2022歐洲'!A37" display="#'2022歐洲'.A37" xr:uid="{00000000-0004-0000-0100-000057000000}"/>
    <hyperlink ref="E26" location="'2023歐洲 '!A23" display="#'2023歐洲 '.A23" xr:uid="{00000000-0004-0000-0100-000058000000}"/>
    <hyperlink ref="G26" location="'2025歐洲'!A68" display="#'2025歐洲'.A68" xr:uid="{00000000-0004-0000-0100-000059000000}"/>
    <hyperlink ref="C27" location="'2021歐洲'!A60" display="#'2021歐洲'.A60" xr:uid="{00000000-0004-0000-0100-00005A000000}"/>
    <hyperlink ref="D27" location="'2022歐洲'!A61" display="#'2022歐洲'.A61" xr:uid="{00000000-0004-0000-0100-00005B000000}"/>
    <hyperlink ref="D28" location="'2022歐洲'!A74" display="#'2022歐洲'.A74" xr:uid="{00000000-0004-0000-0100-00005C000000}"/>
    <hyperlink ref="H29" location="'2026歐洲'!A64" display="#'2026歐洲'.A64" xr:uid="{00000000-0004-0000-0100-00005D000000}"/>
    <hyperlink ref="C30" location="'2021美洲'!A4" display="#'2021美洲'.A4" xr:uid="{00000000-0004-0000-0100-00005E000000}"/>
    <hyperlink ref="D30" location="'2022美洲'!A9" display="#'2022美洲'.A9" xr:uid="{00000000-0004-0000-0100-00005F000000}"/>
    <hyperlink ref="E30" location="'2023美洲'!A6" display="#'2023美洲'.A6" xr:uid="{00000000-0004-0000-0100-000060000000}"/>
    <hyperlink ref="F30" location="'2024美洲'!A2" display="#'2024美洲'.A2" xr:uid="{00000000-0004-0000-0100-000061000000}"/>
    <hyperlink ref="G30" location="'2025美洲'!A2" display="#'2025美洲'.A2" xr:uid="{00000000-0004-0000-0100-000062000000}"/>
    <hyperlink ref="H30" location="'2026美洲'!A2" display="#'2026美洲'.A2" xr:uid="{00000000-0004-0000-0100-000063000000}"/>
    <hyperlink ref="H31" location="'2026美洲'!A24" display="#'2026美洲'.A24" xr:uid="{00000000-0004-0000-0100-000064000000}"/>
    <hyperlink ref="C32" location="'2021美洲'!A46" display="#'2021美洲'.A46" xr:uid="{00000000-0004-0000-0100-000065000000}"/>
    <hyperlink ref="G32" location="'2025美洲'!A33" display="#'2025美洲'.A33" xr:uid="{00000000-0004-0000-0100-000066000000}"/>
    <hyperlink ref="C33" location="'2021美洲'!A2" display="#'2021美洲'.A2" xr:uid="{00000000-0004-0000-0100-000067000000}"/>
    <hyperlink ref="D33" location="'2022美洲'!A2" display="#'2022美洲'.A2" xr:uid="{00000000-0004-0000-0100-000068000000}"/>
    <hyperlink ref="E33" location="'2023美洲'!A2" display="#'2023美洲'.A2" xr:uid="{00000000-0004-0000-0100-000069000000}"/>
    <hyperlink ref="F33" location="'2024美洲'!A42" display="#'2024美洲'.A42" xr:uid="{00000000-0004-0000-0100-00006A000000}"/>
    <hyperlink ref="G33" location="'2025美洲'!A38" display="#'2025美洲'.A38" xr:uid="{00000000-0004-0000-0100-00006B000000}"/>
    <hyperlink ref="D34" location="'2022美洲'!A6" display="#'2022美洲'.A6" xr:uid="{00000000-0004-0000-0100-00006C000000}"/>
    <hyperlink ref="F34" location="'2024美洲'!A49" display="#'2024美洲'.A49" xr:uid="{00000000-0004-0000-0100-00006D000000}"/>
    <hyperlink ref="G34" location="'2025美洲'!A42" display="#'2025美洲'.A42" xr:uid="{00000000-0004-0000-0100-00006E000000}"/>
    <hyperlink ref="E35" location="'2023其他境外'!A2" display="#'2023其他境外'.A2" xr:uid="{00000000-0004-0000-0100-00006F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7"/>
  <sheetViews>
    <sheetView zoomScale="89" zoomScaleNormal="89" workbookViewId="0">
      <pane ySplit="1" topLeftCell="A23" activePane="bottomLeft" state="frozen"/>
      <selection pane="bottomLeft" activeCell="A2" sqref="A2"/>
    </sheetView>
  </sheetViews>
  <sheetFormatPr defaultColWidth="8.85546875" defaultRowHeight="16.5" customHeight="1"/>
  <cols>
    <col min="1" max="1" width="40.85546875" style="16" customWidth="1"/>
    <col min="2" max="2" width="90.85546875" style="16" customWidth="1"/>
    <col min="3" max="3" width="17.140625" style="16" customWidth="1"/>
  </cols>
  <sheetData>
    <row r="1" spans="1:3" ht="16.5" customHeight="1">
      <c r="A1" s="29" t="s">
        <v>60</v>
      </c>
      <c r="B1" s="29" t="s">
        <v>61</v>
      </c>
      <c r="C1" s="29" t="s">
        <v>62</v>
      </c>
    </row>
    <row r="2" spans="1:3" ht="16.5" customHeight="1">
      <c r="A2" s="30" t="s">
        <v>11</v>
      </c>
      <c r="B2" s="31"/>
      <c r="C2" s="31"/>
    </row>
    <row r="3" spans="1:3" ht="16.5" customHeight="1">
      <c r="A3" s="32" t="s">
        <v>63</v>
      </c>
      <c r="B3" s="32" t="s">
        <v>64</v>
      </c>
      <c r="C3" s="32">
        <v>27</v>
      </c>
    </row>
    <row r="4" spans="1:3" ht="16.5" customHeight="1">
      <c r="A4" s="32" t="s">
        <v>65</v>
      </c>
      <c r="B4" s="33" t="s">
        <v>66</v>
      </c>
      <c r="C4" s="32">
        <v>1</v>
      </c>
    </row>
    <row r="5" spans="1:3" ht="16.5" customHeight="1">
      <c r="A5" s="32" t="s">
        <v>67</v>
      </c>
      <c r="B5" s="32" t="s">
        <v>68</v>
      </c>
      <c r="C5" s="32">
        <v>9</v>
      </c>
    </row>
    <row r="6" spans="1:3" ht="16.5" customHeight="1">
      <c r="A6" s="32" t="s">
        <v>69</v>
      </c>
      <c r="B6" s="32" t="s">
        <v>70</v>
      </c>
      <c r="C6" s="32">
        <v>2</v>
      </c>
    </row>
    <row r="7" spans="1:3" ht="16.5" customHeight="1">
      <c r="A7" s="32" t="s">
        <v>71</v>
      </c>
      <c r="B7" s="32" t="s">
        <v>72</v>
      </c>
      <c r="C7" s="32">
        <v>1</v>
      </c>
    </row>
    <row r="8" spans="1:3" ht="16.5" customHeight="1">
      <c r="A8" s="32" t="s">
        <v>73</v>
      </c>
      <c r="B8" s="33" t="s">
        <v>74</v>
      </c>
      <c r="C8" s="32">
        <v>5</v>
      </c>
    </row>
    <row r="9" spans="1:3" ht="16.5" customHeight="1">
      <c r="A9" s="32" t="s">
        <v>75</v>
      </c>
      <c r="B9" s="33" t="s">
        <v>76</v>
      </c>
      <c r="C9" s="32">
        <v>1</v>
      </c>
    </row>
    <row r="10" spans="1:3" ht="16.5" customHeight="1">
      <c r="A10" s="32" t="s">
        <v>77</v>
      </c>
      <c r="B10" s="32" t="s">
        <v>78</v>
      </c>
      <c r="C10" s="32">
        <v>2</v>
      </c>
    </row>
    <row r="11" spans="1:3" ht="16.5" customHeight="1">
      <c r="A11" s="32" t="s">
        <v>79</v>
      </c>
      <c r="B11" s="32" t="s">
        <v>80</v>
      </c>
      <c r="C11" s="32">
        <v>5</v>
      </c>
    </row>
    <row r="12" spans="1:3" ht="16.5" customHeight="1">
      <c r="A12" s="32" t="s">
        <v>81</v>
      </c>
      <c r="B12" s="32" t="s">
        <v>82</v>
      </c>
      <c r="C12" s="32">
        <v>1</v>
      </c>
    </row>
    <row r="13" spans="1:3" ht="16.5" customHeight="1">
      <c r="A13" s="32" t="s">
        <v>83</v>
      </c>
      <c r="B13" s="32" t="s">
        <v>84</v>
      </c>
      <c r="C13" s="32">
        <v>1</v>
      </c>
    </row>
    <row r="14" spans="1:3" ht="16.5" customHeight="1">
      <c r="A14" s="32" t="s">
        <v>85</v>
      </c>
      <c r="B14" s="32" t="s">
        <v>86</v>
      </c>
      <c r="C14" s="32">
        <v>1</v>
      </c>
    </row>
    <row r="15" spans="1:3" ht="16.5" customHeight="1">
      <c r="A15" s="32" t="s">
        <v>87</v>
      </c>
      <c r="B15" s="32" t="s">
        <v>88</v>
      </c>
      <c r="C15" s="32">
        <v>4</v>
      </c>
    </row>
    <row r="16" spans="1:3" ht="16.5" customHeight="1">
      <c r="A16" s="32" t="s">
        <v>89</v>
      </c>
      <c r="B16" s="33" t="s">
        <v>90</v>
      </c>
      <c r="C16" s="32">
        <v>6</v>
      </c>
    </row>
    <row r="17" spans="1:3" ht="16.5" customHeight="1">
      <c r="A17" s="32" t="s">
        <v>91</v>
      </c>
      <c r="B17" s="32" t="s">
        <v>92</v>
      </c>
      <c r="C17" s="32">
        <v>9</v>
      </c>
    </row>
    <row r="18" spans="1:3" ht="16.5" customHeight="1">
      <c r="A18" s="32" t="s">
        <v>93</v>
      </c>
      <c r="B18" s="33" t="s">
        <v>94</v>
      </c>
      <c r="C18" s="32">
        <v>4</v>
      </c>
    </row>
    <row r="19" spans="1:3" ht="16.5" customHeight="1">
      <c r="A19" s="32" t="s">
        <v>95</v>
      </c>
      <c r="B19" s="32" t="s">
        <v>96</v>
      </c>
      <c r="C19" s="32">
        <v>2</v>
      </c>
    </row>
    <row r="20" spans="1:3" ht="16.5" customHeight="1">
      <c r="A20" s="32" t="s">
        <v>97</v>
      </c>
      <c r="B20" s="33" t="s">
        <v>98</v>
      </c>
      <c r="C20" s="32">
        <v>4</v>
      </c>
    </row>
    <row r="21" spans="1:3" ht="16.5" customHeight="1">
      <c r="A21" s="32" t="s">
        <v>99</v>
      </c>
      <c r="B21" s="32" t="s">
        <v>100</v>
      </c>
      <c r="C21" s="32">
        <v>2</v>
      </c>
    </row>
    <row r="22" spans="1:3" ht="16.5" customHeight="1">
      <c r="A22" s="32" t="s">
        <v>101</v>
      </c>
      <c r="B22" s="33" t="s">
        <v>102</v>
      </c>
      <c r="C22" s="32">
        <v>1</v>
      </c>
    </row>
    <row r="23" spans="1:3" ht="16.5" customHeight="1">
      <c r="A23" s="32" t="s">
        <v>103</v>
      </c>
      <c r="B23" s="33" t="s">
        <v>104</v>
      </c>
      <c r="C23" s="32">
        <v>1</v>
      </c>
    </row>
    <row r="24" spans="1:3" ht="16.5" customHeight="1">
      <c r="A24" s="32" t="s">
        <v>105</v>
      </c>
      <c r="B24" s="32" t="s">
        <v>106</v>
      </c>
      <c r="C24" s="32">
        <v>28</v>
      </c>
    </row>
    <row r="25" spans="1:3" ht="16.5" customHeight="1">
      <c r="A25" s="32" t="s">
        <v>107</v>
      </c>
      <c r="B25" s="33" t="s">
        <v>108</v>
      </c>
      <c r="C25" s="32">
        <v>1</v>
      </c>
    </row>
    <row r="26" spans="1:3" ht="16.5" customHeight="1">
      <c r="A26" s="32" t="s">
        <v>109</v>
      </c>
      <c r="B26" s="33" t="s">
        <v>110</v>
      </c>
      <c r="C26" s="32">
        <v>5</v>
      </c>
    </row>
    <row r="27" spans="1:3" ht="16.5" customHeight="1">
      <c r="A27" s="32" t="s">
        <v>111</v>
      </c>
      <c r="B27" s="33" t="s">
        <v>112</v>
      </c>
      <c r="C27" s="32">
        <v>12</v>
      </c>
    </row>
    <row r="28" spans="1:3" ht="16.5" customHeight="1">
      <c r="A28" s="32" t="s">
        <v>113</v>
      </c>
      <c r="B28" s="32" t="s">
        <v>114</v>
      </c>
      <c r="C28" s="32">
        <v>10</v>
      </c>
    </row>
    <row r="29" spans="1:3" ht="16.5" customHeight="1">
      <c r="A29" s="32" t="s">
        <v>115</v>
      </c>
      <c r="B29" s="33" t="s">
        <v>116</v>
      </c>
      <c r="C29" s="32">
        <v>12</v>
      </c>
    </row>
    <row r="30" spans="1:3" ht="16.5" customHeight="1">
      <c r="A30" s="32" t="s">
        <v>117</v>
      </c>
      <c r="B30" s="32" t="s">
        <v>118</v>
      </c>
      <c r="C30" s="32">
        <v>4</v>
      </c>
    </row>
    <row r="31" spans="1:3" ht="16.5" customHeight="1">
      <c r="A31" s="32" t="s">
        <v>119</v>
      </c>
      <c r="B31" s="32" t="s">
        <v>120</v>
      </c>
      <c r="C31" s="32">
        <v>1</v>
      </c>
    </row>
    <row r="32" spans="1:3" ht="16.5" customHeight="1">
      <c r="A32" s="32" t="s">
        <v>121</v>
      </c>
      <c r="B32" s="33" t="s">
        <v>122</v>
      </c>
      <c r="C32" s="32">
        <v>4</v>
      </c>
    </row>
    <row r="33" spans="1:3" ht="16.5" customHeight="1">
      <c r="A33" s="32" t="s">
        <v>123</v>
      </c>
      <c r="B33" s="32" t="s">
        <v>124</v>
      </c>
      <c r="C33" s="32">
        <v>1</v>
      </c>
    </row>
    <row r="34" spans="1:3" ht="16.5" customHeight="1">
      <c r="A34" s="32" t="s">
        <v>125</v>
      </c>
      <c r="B34" s="32" t="s">
        <v>126</v>
      </c>
      <c r="C34" s="32">
        <v>3</v>
      </c>
    </row>
    <row r="35" spans="1:3" ht="16.5" customHeight="1">
      <c r="A35" s="32" t="s">
        <v>127</v>
      </c>
      <c r="B35" s="33" t="s">
        <v>128</v>
      </c>
      <c r="C35" s="32">
        <v>1</v>
      </c>
    </row>
    <row r="36" spans="1:3" ht="16.5" customHeight="1">
      <c r="A36" s="32" t="s">
        <v>129</v>
      </c>
      <c r="B36" s="32" t="s">
        <v>130</v>
      </c>
      <c r="C36" s="32">
        <v>4</v>
      </c>
    </row>
    <row r="37" spans="1:3" ht="16.5" customHeight="1">
      <c r="A37" s="32" t="s">
        <v>131</v>
      </c>
      <c r="B37" s="32" t="s">
        <v>132</v>
      </c>
      <c r="C37" s="32">
        <v>10</v>
      </c>
    </row>
    <row r="38" spans="1:3" ht="16.5" customHeight="1">
      <c r="A38" s="32" t="s">
        <v>133</v>
      </c>
      <c r="B38" s="32" t="s">
        <v>134</v>
      </c>
      <c r="C38" s="32">
        <v>30</v>
      </c>
    </row>
    <row r="39" spans="1:3" ht="16.5" customHeight="1">
      <c r="A39" s="32" t="s">
        <v>135</v>
      </c>
      <c r="B39" s="32" t="s">
        <v>136</v>
      </c>
      <c r="C39" s="32">
        <v>3</v>
      </c>
    </row>
    <row r="40" spans="1:3" ht="16.5" customHeight="1">
      <c r="A40" s="32" t="s">
        <v>137</v>
      </c>
      <c r="B40" s="33" t="s">
        <v>138</v>
      </c>
      <c r="C40" s="32">
        <v>1</v>
      </c>
    </row>
    <row r="41" spans="1:3" ht="16.5" customHeight="1">
      <c r="A41" s="32" t="s">
        <v>139</v>
      </c>
      <c r="B41" s="32" t="s">
        <v>140</v>
      </c>
      <c r="C41" s="32">
        <v>3</v>
      </c>
    </row>
    <row r="42" spans="1:3" ht="16.5" customHeight="1">
      <c r="A42" s="32" t="s">
        <v>141</v>
      </c>
      <c r="B42" s="32" t="s">
        <v>142</v>
      </c>
      <c r="C42" s="32">
        <v>6</v>
      </c>
    </row>
    <row r="43" spans="1:3" ht="16.5" customHeight="1">
      <c r="A43" s="32" t="s">
        <v>143</v>
      </c>
      <c r="B43" s="33" t="s">
        <v>144</v>
      </c>
      <c r="C43" s="32">
        <v>1</v>
      </c>
    </row>
    <row r="44" spans="1:3" ht="16.5" customHeight="1">
      <c r="A44" s="32"/>
      <c r="B44" s="32"/>
      <c r="C44" s="34" t="s">
        <v>145</v>
      </c>
    </row>
    <row r="45" spans="1:3" ht="16.5" customHeight="1">
      <c r="A45" s="32"/>
      <c r="B45" s="32"/>
      <c r="C45" s="34">
        <f>SUM(C3:C43)</f>
        <v>229</v>
      </c>
    </row>
    <row r="46" spans="1:3" ht="16.5" customHeight="1">
      <c r="A46" s="32"/>
      <c r="B46" s="32"/>
      <c r="C46" s="34" t="s">
        <v>146</v>
      </c>
    </row>
    <row r="47" spans="1:3" ht="16.5" customHeight="1">
      <c r="A47" s="32"/>
      <c r="B47" s="32"/>
      <c r="C47" s="34">
        <v>41</v>
      </c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8"/>
  <sheetViews>
    <sheetView zoomScale="107" zoomScaleNormal="107" workbookViewId="0">
      <pane ySplit="1" topLeftCell="A14" activePane="bottomLeft" state="frozen"/>
      <selection pane="bottomLeft" activeCell="A24" sqref="A24"/>
    </sheetView>
  </sheetViews>
  <sheetFormatPr defaultColWidth="8.85546875" defaultRowHeight="16.5" customHeight="1"/>
  <cols>
    <col min="1" max="1" width="40.42578125" style="16" customWidth="1"/>
    <col min="2" max="2" width="79.7109375" style="16" customWidth="1"/>
    <col min="3" max="4" width="16.7109375" style="16" customWidth="1"/>
    <col min="5" max="5" width="29.7109375" style="16" customWidth="1"/>
    <col min="7" max="7" width="85.85546875" style="16" customWidth="1"/>
  </cols>
  <sheetData>
    <row r="1" spans="1:5" ht="16.5" customHeight="1">
      <c r="A1" s="29" t="s">
        <v>60</v>
      </c>
      <c r="B1" s="29" t="s">
        <v>61</v>
      </c>
      <c r="C1" s="29" t="s">
        <v>62</v>
      </c>
      <c r="D1" s="29" t="s">
        <v>147</v>
      </c>
      <c r="E1" s="29" t="s">
        <v>148</v>
      </c>
    </row>
    <row r="2" spans="1:5" ht="16.5" customHeight="1">
      <c r="A2" s="30" t="s">
        <v>12</v>
      </c>
      <c r="B2" s="31"/>
      <c r="C2" s="31"/>
      <c r="D2" s="31"/>
      <c r="E2" s="31"/>
    </row>
    <row r="3" spans="1:5" ht="16.5" customHeight="1">
      <c r="A3" s="29" t="s">
        <v>149</v>
      </c>
      <c r="B3" s="29" t="s">
        <v>150</v>
      </c>
      <c r="C3" s="29">
        <v>3</v>
      </c>
      <c r="D3" s="29"/>
      <c r="E3" s="29"/>
    </row>
    <row r="4" spans="1:5" ht="16.5" customHeight="1">
      <c r="A4" s="35"/>
      <c r="B4" s="32"/>
      <c r="C4" s="17"/>
      <c r="D4" s="36" t="s">
        <v>151</v>
      </c>
      <c r="E4" s="36" t="s">
        <v>152</v>
      </c>
    </row>
    <row r="5" spans="1:5" ht="16.5" customHeight="1">
      <c r="A5" s="35"/>
      <c r="B5" s="32"/>
      <c r="C5" s="17"/>
      <c r="D5" s="36">
        <f>SUM(C3)</f>
        <v>3</v>
      </c>
      <c r="E5" s="36">
        <v>1</v>
      </c>
    </row>
    <row r="6" spans="1:5" ht="16.5" customHeight="1">
      <c r="A6" s="30" t="s">
        <v>14</v>
      </c>
      <c r="B6" s="31"/>
      <c r="C6" s="31"/>
      <c r="D6" s="31"/>
      <c r="E6" s="31"/>
    </row>
    <row r="7" spans="1:5" ht="16.5" customHeight="1">
      <c r="A7" s="29" t="s">
        <v>153</v>
      </c>
      <c r="B7" s="37" t="s">
        <v>154</v>
      </c>
      <c r="C7" s="29">
        <v>1</v>
      </c>
      <c r="D7" s="29"/>
      <c r="E7" s="29"/>
    </row>
    <row r="8" spans="1:5" ht="16.5" customHeight="1">
      <c r="A8" s="35"/>
      <c r="B8" s="32"/>
      <c r="C8" s="17"/>
      <c r="D8" s="36" t="s">
        <v>155</v>
      </c>
      <c r="E8" s="36" t="s">
        <v>156</v>
      </c>
    </row>
    <row r="9" spans="1:5" ht="16.5" customHeight="1">
      <c r="A9" s="35"/>
      <c r="B9" s="32"/>
      <c r="C9" s="17"/>
      <c r="D9" s="36">
        <f>SUM(C7)</f>
        <v>1</v>
      </c>
      <c r="E9" s="36">
        <v>1</v>
      </c>
    </row>
    <row r="10" spans="1:5" ht="16.5" customHeight="1">
      <c r="A10" s="30" t="s">
        <v>15</v>
      </c>
      <c r="B10" s="31"/>
      <c r="C10" s="31"/>
      <c r="D10" s="31"/>
      <c r="E10" s="31"/>
    </row>
    <row r="11" spans="1:5" ht="16.5" customHeight="1">
      <c r="A11" s="29" t="s">
        <v>157</v>
      </c>
      <c r="B11" s="37" t="s">
        <v>158</v>
      </c>
      <c r="C11" s="29">
        <v>1</v>
      </c>
      <c r="D11" s="29"/>
      <c r="E11" s="29"/>
    </row>
    <row r="12" spans="1:5" ht="16.5" customHeight="1">
      <c r="A12" s="29" t="s">
        <v>159</v>
      </c>
      <c r="B12" s="37" t="s">
        <v>160</v>
      </c>
      <c r="C12" s="29">
        <v>1</v>
      </c>
      <c r="D12" s="29"/>
      <c r="E12" s="29"/>
    </row>
    <row r="13" spans="1:5" ht="16.5" customHeight="1">
      <c r="A13" s="29" t="s">
        <v>161</v>
      </c>
      <c r="B13" s="29" t="s">
        <v>162</v>
      </c>
      <c r="C13" s="29">
        <v>1</v>
      </c>
      <c r="D13" s="29"/>
      <c r="E13" s="29"/>
    </row>
    <row r="14" spans="1:5" ht="16.5" customHeight="1">
      <c r="A14" s="29" t="s">
        <v>163</v>
      </c>
      <c r="B14" s="37" t="s">
        <v>164</v>
      </c>
      <c r="C14" s="29">
        <v>1</v>
      </c>
      <c r="D14" s="29"/>
      <c r="E14" s="29"/>
    </row>
    <row r="15" spans="1:5" ht="16.5" customHeight="1">
      <c r="A15" s="29" t="s">
        <v>165</v>
      </c>
      <c r="B15" s="37" t="s">
        <v>166</v>
      </c>
      <c r="C15" s="29">
        <v>7</v>
      </c>
      <c r="D15" s="29"/>
      <c r="E15" s="29"/>
    </row>
    <row r="16" spans="1:5" ht="16.5" customHeight="1">
      <c r="A16" s="29" t="s">
        <v>167</v>
      </c>
      <c r="B16" s="37" t="s">
        <v>168</v>
      </c>
      <c r="C16" s="29">
        <v>4</v>
      </c>
      <c r="D16" s="29"/>
      <c r="E16" s="29"/>
    </row>
    <row r="17" spans="1:5" ht="16.5" customHeight="1">
      <c r="A17" s="29" t="s">
        <v>169</v>
      </c>
      <c r="B17" s="37" t="s">
        <v>170</v>
      </c>
      <c r="C17" s="29">
        <v>2</v>
      </c>
      <c r="D17" s="29"/>
      <c r="E17" s="29"/>
    </row>
    <row r="18" spans="1:5" ht="16.5" customHeight="1">
      <c r="A18" s="29" t="s">
        <v>171</v>
      </c>
      <c r="B18" s="37" t="s">
        <v>172</v>
      </c>
      <c r="C18" s="29">
        <v>6</v>
      </c>
      <c r="D18" s="29"/>
      <c r="E18" s="29"/>
    </row>
    <row r="19" spans="1:5" ht="16.5" customHeight="1">
      <c r="A19" s="29" t="s">
        <v>173</v>
      </c>
      <c r="B19" s="29" t="s">
        <v>174</v>
      </c>
      <c r="C19" s="29">
        <v>1</v>
      </c>
      <c r="D19" s="29"/>
      <c r="E19" s="29"/>
    </row>
    <row r="20" spans="1:5" ht="16.5" customHeight="1">
      <c r="A20" s="29" t="s">
        <v>175</v>
      </c>
      <c r="B20" s="29" t="s">
        <v>176</v>
      </c>
      <c r="C20" s="29">
        <v>1</v>
      </c>
      <c r="D20" s="29"/>
      <c r="E20" s="29"/>
    </row>
    <row r="21" spans="1:5" ht="16.5" customHeight="1">
      <c r="A21" s="35"/>
      <c r="B21" s="32"/>
      <c r="C21" s="17"/>
      <c r="D21" s="36" t="s">
        <v>177</v>
      </c>
      <c r="E21" s="36" t="s">
        <v>178</v>
      </c>
    </row>
    <row r="22" spans="1:5" ht="16.5" customHeight="1">
      <c r="A22" s="35"/>
      <c r="B22" s="32"/>
      <c r="C22" s="17"/>
      <c r="D22" s="36">
        <f>SUM(C11:C20)</f>
        <v>25</v>
      </c>
      <c r="E22" s="36">
        <v>10</v>
      </c>
    </row>
    <row r="23" spans="1:5" ht="16.5" customHeight="1">
      <c r="A23" s="30" t="s">
        <v>17</v>
      </c>
      <c r="B23" s="31"/>
      <c r="C23" s="31"/>
      <c r="D23" s="31"/>
      <c r="E23" s="31"/>
    </row>
    <row r="24" spans="1:5" ht="16.5" customHeight="1">
      <c r="A24" s="29" t="s">
        <v>179</v>
      </c>
      <c r="B24" s="37" t="s">
        <v>180</v>
      </c>
      <c r="C24" s="29">
        <v>2</v>
      </c>
      <c r="D24" s="29"/>
      <c r="E24" s="29"/>
    </row>
    <row r="25" spans="1:5" ht="16.5" customHeight="1">
      <c r="A25" s="35"/>
      <c r="B25" s="32"/>
      <c r="C25" s="17"/>
      <c r="D25" s="36" t="s">
        <v>181</v>
      </c>
      <c r="E25" s="36" t="s">
        <v>182</v>
      </c>
    </row>
    <row r="26" spans="1:5" ht="16.5" customHeight="1">
      <c r="A26" s="35"/>
      <c r="B26" s="32"/>
      <c r="C26" s="17"/>
      <c r="D26" s="36">
        <f>SUM(C24)</f>
        <v>2</v>
      </c>
      <c r="E26" s="36">
        <v>1</v>
      </c>
    </row>
    <row r="27" spans="1:5" ht="16.5" customHeight="1">
      <c r="A27" s="32"/>
      <c r="B27" s="32"/>
      <c r="C27" s="32"/>
      <c r="D27" s="34" t="s">
        <v>145</v>
      </c>
      <c r="E27" s="34" t="s">
        <v>146</v>
      </c>
    </row>
    <row r="28" spans="1:5" ht="16.5" customHeight="1">
      <c r="A28" s="32"/>
      <c r="B28" s="32"/>
      <c r="C28" s="32"/>
      <c r="D28" s="38">
        <f>SUM(D5,D9,D22,D26)</f>
        <v>31</v>
      </c>
      <c r="E28" s="38">
        <f>SUM(E5,E9,E22,E26)</f>
        <v>13</v>
      </c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9"/>
  <sheetViews>
    <sheetView zoomScale="80" zoomScaleNormal="80" workbookViewId="0">
      <pane ySplit="1" topLeftCell="A36" activePane="bottomLeft" state="frozen"/>
      <selection pane="bottomLeft" activeCell="I55" sqref="I55"/>
    </sheetView>
  </sheetViews>
  <sheetFormatPr defaultColWidth="8.85546875" defaultRowHeight="16.5" customHeight="1"/>
  <cols>
    <col min="1" max="1" width="43.85546875" style="16" customWidth="1"/>
    <col min="2" max="2" width="85.85546875" style="16" customWidth="1"/>
    <col min="3" max="3" width="15.85546875" style="16" customWidth="1"/>
    <col min="4" max="4" width="20.85546875" style="16" customWidth="1"/>
    <col min="5" max="5" width="27.42578125" style="16" customWidth="1"/>
    <col min="6" max="6" width="15.85546875" style="16" customWidth="1"/>
  </cols>
  <sheetData>
    <row r="1" spans="1:5" ht="16.5" customHeight="1">
      <c r="A1" s="39" t="s">
        <v>60</v>
      </c>
      <c r="B1" s="29" t="s">
        <v>61</v>
      </c>
      <c r="C1" s="29" t="s">
        <v>62</v>
      </c>
      <c r="D1" s="29" t="s">
        <v>147</v>
      </c>
      <c r="E1" s="29" t="s">
        <v>148</v>
      </c>
    </row>
    <row r="2" spans="1:5" ht="16.5" customHeight="1">
      <c r="A2" s="40" t="s">
        <v>23</v>
      </c>
      <c r="B2" s="31"/>
      <c r="C2" s="31"/>
      <c r="D2" s="31"/>
      <c r="E2" s="31"/>
    </row>
    <row r="3" spans="1:5" ht="16.5" customHeight="1">
      <c r="A3" s="39" t="s">
        <v>183</v>
      </c>
      <c r="B3" s="37" t="s">
        <v>184</v>
      </c>
      <c r="C3" s="29">
        <v>1</v>
      </c>
      <c r="D3" s="29"/>
      <c r="E3" s="29"/>
    </row>
    <row r="4" spans="1:5" ht="16.5" customHeight="1">
      <c r="A4" s="41"/>
      <c r="B4" s="32"/>
      <c r="C4" s="36"/>
      <c r="D4" s="36" t="s">
        <v>185</v>
      </c>
      <c r="E4" s="36" t="s">
        <v>186</v>
      </c>
    </row>
    <row r="5" spans="1:5" ht="16.5" customHeight="1">
      <c r="A5" s="41"/>
      <c r="B5" s="32"/>
      <c r="C5" s="32"/>
      <c r="D5" s="32">
        <f>SUM(C3)</f>
        <v>1</v>
      </c>
      <c r="E5" s="32">
        <v>1</v>
      </c>
    </row>
    <row r="6" spans="1:5" ht="16.5" customHeight="1">
      <c r="A6" s="40" t="s">
        <v>26</v>
      </c>
      <c r="B6" s="31"/>
      <c r="C6" s="31"/>
      <c r="D6" s="31"/>
      <c r="E6" s="31"/>
    </row>
    <row r="7" spans="1:5" ht="16.5" customHeight="1">
      <c r="A7" s="39" t="s">
        <v>187</v>
      </c>
      <c r="B7" s="37" t="s">
        <v>188</v>
      </c>
      <c r="C7" s="29">
        <v>29</v>
      </c>
      <c r="D7" s="29"/>
      <c r="E7" s="29"/>
    </row>
    <row r="8" spans="1:5" ht="16.5" customHeight="1">
      <c r="A8" s="41"/>
      <c r="B8" s="32"/>
      <c r="C8" s="36"/>
      <c r="D8" s="36" t="s">
        <v>189</v>
      </c>
      <c r="E8" s="36" t="s">
        <v>190</v>
      </c>
    </row>
    <row r="9" spans="1:5" ht="16.5" customHeight="1">
      <c r="A9" s="41"/>
      <c r="B9" s="32"/>
      <c r="C9" s="32"/>
      <c r="D9" s="32">
        <f>SUM(C7)</f>
        <v>29</v>
      </c>
      <c r="E9" s="32">
        <v>1</v>
      </c>
    </row>
    <row r="10" spans="1:5" ht="16.5" customHeight="1">
      <c r="A10" s="40" t="s">
        <v>27</v>
      </c>
      <c r="B10" s="31"/>
      <c r="C10" s="31"/>
      <c r="D10" s="31"/>
      <c r="E10" s="31"/>
    </row>
    <row r="11" spans="1:5" ht="16.5" customHeight="1">
      <c r="A11" s="39" t="s">
        <v>191</v>
      </c>
      <c r="B11" s="37" t="s">
        <v>192</v>
      </c>
      <c r="C11" s="29">
        <v>1</v>
      </c>
      <c r="D11" s="29"/>
      <c r="E11" s="29"/>
    </row>
    <row r="12" spans="1:5" ht="16.5" customHeight="1">
      <c r="A12" s="39" t="s">
        <v>193</v>
      </c>
      <c r="B12" s="37" t="s">
        <v>194</v>
      </c>
      <c r="C12" s="29">
        <v>21</v>
      </c>
      <c r="D12" s="29"/>
      <c r="E12" s="29"/>
    </row>
    <row r="13" spans="1:5" ht="16.5" customHeight="1">
      <c r="A13" s="39" t="s">
        <v>195</v>
      </c>
      <c r="B13" s="37" t="s">
        <v>196</v>
      </c>
      <c r="C13" s="29">
        <v>2</v>
      </c>
      <c r="D13" s="29"/>
      <c r="E13" s="29"/>
    </row>
    <row r="14" spans="1:5" ht="16.5" customHeight="1">
      <c r="A14" s="39" t="s">
        <v>197</v>
      </c>
      <c r="B14" s="37" t="s">
        <v>198</v>
      </c>
      <c r="C14" s="29">
        <v>4</v>
      </c>
      <c r="D14" s="29"/>
      <c r="E14" s="29"/>
    </row>
    <row r="15" spans="1:5" ht="16.5" customHeight="1">
      <c r="A15" s="39" t="s">
        <v>199</v>
      </c>
      <c r="B15" s="37" t="s">
        <v>200</v>
      </c>
      <c r="C15" s="29">
        <v>3</v>
      </c>
      <c r="D15" s="29"/>
      <c r="E15" s="29"/>
    </row>
    <row r="16" spans="1:5" ht="16.5" customHeight="1">
      <c r="A16" s="41"/>
      <c r="B16" s="32"/>
      <c r="C16" s="36"/>
      <c r="D16" s="36" t="s">
        <v>201</v>
      </c>
      <c r="E16" s="36" t="s">
        <v>202</v>
      </c>
    </row>
    <row r="17" spans="1:5" ht="16.5" customHeight="1">
      <c r="A17" s="41"/>
      <c r="B17" s="32"/>
      <c r="C17" s="32"/>
      <c r="D17" s="32">
        <f>SUM(C11:C15)</f>
        <v>31</v>
      </c>
      <c r="E17" s="32">
        <v>5</v>
      </c>
    </row>
    <row r="18" spans="1:5" ht="16.5" customHeight="1">
      <c r="A18" s="40" t="s">
        <v>29</v>
      </c>
      <c r="B18" s="31"/>
      <c r="C18" s="31"/>
      <c r="D18" s="31"/>
      <c r="E18" s="31"/>
    </row>
    <row r="19" spans="1:5" ht="16.5" customHeight="1">
      <c r="A19" s="39" t="s">
        <v>203</v>
      </c>
      <c r="B19" s="29" t="s">
        <v>204</v>
      </c>
      <c r="C19" s="29">
        <v>2</v>
      </c>
      <c r="D19" s="29"/>
      <c r="E19" s="29"/>
    </row>
    <row r="20" spans="1:5" ht="16.5" customHeight="1">
      <c r="A20" s="39" t="s">
        <v>205</v>
      </c>
      <c r="B20" s="37" t="s">
        <v>206</v>
      </c>
      <c r="C20" s="29">
        <v>1</v>
      </c>
      <c r="D20" s="29"/>
      <c r="E20" s="29"/>
    </row>
    <row r="21" spans="1:5" ht="16.5" customHeight="1">
      <c r="A21" s="41"/>
      <c r="B21" s="32"/>
      <c r="C21" s="36"/>
      <c r="D21" s="36" t="s">
        <v>207</v>
      </c>
      <c r="E21" s="36" t="s">
        <v>208</v>
      </c>
    </row>
    <row r="22" spans="1:5" ht="16.5" customHeight="1">
      <c r="A22" s="41"/>
      <c r="B22" s="32"/>
      <c r="C22" s="32"/>
      <c r="D22" s="32">
        <f>SUM(C19:C20)</f>
        <v>3</v>
      </c>
      <c r="E22" s="32">
        <v>2</v>
      </c>
    </row>
    <row r="23" spans="1:5" ht="16.5" customHeight="1">
      <c r="A23" s="40" t="s">
        <v>30</v>
      </c>
      <c r="B23" s="31"/>
      <c r="C23" s="31"/>
      <c r="D23" s="31"/>
      <c r="E23" s="31"/>
    </row>
    <row r="24" spans="1:5" ht="16.5" customHeight="1">
      <c r="A24" s="39" t="s">
        <v>209</v>
      </c>
      <c r="B24" s="37" t="s">
        <v>210</v>
      </c>
      <c r="C24" s="29">
        <v>1</v>
      </c>
      <c r="D24" s="29"/>
      <c r="E24" s="29"/>
    </row>
    <row r="25" spans="1:5" ht="16.5" customHeight="1">
      <c r="A25" s="39" t="s">
        <v>211</v>
      </c>
      <c r="B25" s="37" t="s">
        <v>212</v>
      </c>
      <c r="C25" s="29">
        <v>3</v>
      </c>
      <c r="D25" s="29"/>
      <c r="E25" s="29"/>
    </row>
    <row r="26" spans="1:5" ht="16.5" customHeight="1">
      <c r="A26" s="41"/>
      <c r="B26" s="32"/>
      <c r="C26" s="36"/>
      <c r="D26" s="36" t="s">
        <v>213</v>
      </c>
      <c r="E26" s="36" t="s">
        <v>214</v>
      </c>
    </row>
    <row r="27" spans="1:5" ht="16.5" customHeight="1">
      <c r="A27" s="41"/>
      <c r="B27" s="32"/>
      <c r="C27" s="32"/>
      <c r="D27" s="32">
        <f>SUM(C24:C25)</f>
        <v>4</v>
      </c>
      <c r="E27" s="32">
        <v>2</v>
      </c>
    </row>
    <row r="28" spans="1:5" ht="16.5" customHeight="1">
      <c r="A28" s="40" t="s">
        <v>31</v>
      </c>
      <c r="B28" s="31"/>
      <c r="C28" s="31"/>
      <c r="D28" s="31"/>
      <c r="E28" s="31"/>
    </row>
    <row r="29" spans="1:5" ht="16.5" customHeight="1">
      <c r="A29" s="39" t="s">
        <v>215</v>
      </c>
      <c r="B29" s="37" t="s">
        <v>216</v>
      </c>
      <c r="C29" s="29">
        <v>1</v>
      </c>
      <c r="D29" s="29"/>
      <c r="E29" s="29"/>
    </row>
    <row r="30" spans="1:5" ht="16.5" customHeight="1">
      <c r="A30" s="39" t="s">
        <v>217</v>
      </c>
      <c r="B30" s="37" t="s">
        <v>218</v>
      </c>
      <c r="C30" s="29">
        <v>2</v>
      </c>
      <c r="D30" s="29"/>
      <c r="E30" s="29"/>
    </row>
    <row r="31" spans="1:5" ht="16.5" customHeight="1">
      <c r="A31" s="39" t="s">
        <v>219</v>
      </c>
      <c r="B31" s="37" t="s">
        <v>220</v>
      </c>
      <c r="C31" s="29">
        <v>12</v>
      </c>
      <c r="D31" s="29"/>
      <c r="E31" s="29"/>
    </row>
    <row r="32" spans="1:5" ht="16.5" customHeight="1">
      <c r="A32" s="39" t="s">
        <v>221</v>
      </c>
      <c r="B32" s="37" t="s">
        <v>222</v>
      </c>
      <c r="C32" s="29">
        <v>1</v>
      </c>
      <c r="D32" s="29"/>
      <c r="E32" s="29"/>
    </row>
    <row r="33" spans="1:5" ht="16.5" customHeight="1">
      <c r="A33" s="41"/>
      <c r="B33" s="32"/>
      <c r="C33" s="36"/>
      <c r="D33" s="36" t="s">
        <v>223</v>
      </c>
      <c r="E33" s="36" t="s">
        <v>224</v>
      </c>
    </row>
    <row r="34" spans="1:5" ht="16.5" customHeight="1">
      <c r="A34" s="41"/>
      <c r="B34" s="32"/>
      <c r="C34" s="32"/>
      <c r="D34" s="32">
        <f>SUM(C29:C32)</f>
        <v>16</v>
      </c>
      <c r="E34" s="32">
        <v>4</v>
      </c>
    </row>
    <row r="35" spans="1:5" ht="16.5" customHeight="1">
      <c r="A35" s="40" t="s">
        <v>32</v>
      </c>
      <c r="B35" s="31"/>
      <c r="C35" s="31"/>
      <c r="D35" s="31"/>
      <c r="E35" s="31"/>
    </row>
    <row r="36" spans="1:5" ht="16.5" customHeight="1">
      <c r="A36" s="39" t="s">
        <v>225</v>
      </c>
      <c r="B36" s="37" t="s">
        <v>226</v>
      </c>
      <c r="C36" s="29">
        <v>1</v>
      </c>
      <c r="D36" s="29"/>
      <c r="E36" s="29"/>
    </row>
    <row r="37" spans="1:5" ht="16.5" customHeight="1">
      <c r="A37" s="39" t="s">
        <v>227</v>
      </c>
      <c r="B37" s="37" t="s">
        <v>228</v>
      </c>
      <c r="C37" s="29">
        <v>8</v>
      </c>
      <c r="D37" s="29"/>
      <c r="E37" s="29"/>
    </row>
    <row r="38" spans="1:5" ht="16.5" customHeight="1">
      <c r="A38" s="39" t="s">
        <v>229</v>
      </c>
      <c r="B38" s="37" t="s">
        <v>230</v>
      </c>
      <c r="C38" s="29">
        <v>6</v>
      </c>
      <c r="D38" s="29"/>
      <c r="E38" s="29"/>
    </row>
    <row r="39" spans="1:5" ht="16.5" customHeight="1">
      <c r="A39" s="39" t="s">
        <v>231</v>
      </c>
      <c r="B39" s="37" t="s">
        <v>232</v>
      </c>
      <c r="C39" s="29">
        <v>1</v>
      </c>
      <c r="D39" s="29"/>
      <c r="E39" s="29"/>
    </row>
    <row r="40" spans="1:5" ht="16.5" customHeight="1">
      <c r="A40" s="39" t="s">
        <v>233</v>
      </c>
      <c r="B40" s="37" t="s">
        <v>234</v>
      </c>
      <c r="C40" s="29">
        <v>13</v>
      </c>
      <c r="D40" s="29"/>
      <c r="E40" s="29"/>
    </row>
    <row r="41" spans="1:5" ht="16.5" customHeight="1">
      <c r="A41" s="39" t="s">
        <v>235</v>
      </c>
      <c r="B41" s="37" t="s">
        <v>236</v>
      </c>
      <c r="C41" s="29">
        <v>6</v>
      </c>
      <c r="D41" s="29"/>
      <c r="E41" s="29"/>
    </row>
    <row r="42" spans="1:5" ht="16.5" customHeight="1">
      <c r="A42" s="39" t="s">
        <v>237</v>
      </c>
      <c r="B42" s="29" t="s">
        <v>238</v>
      </c>
      <c r="C42" s="29">
        <v>2</v>
      </c>
      <c r="D42" s="29"/>
      <c r="E42" s="29"/>
    </row>
    <row r="43" spans="1:5" ht="16.5" customHeight="1">
      <c r="A43" s="39" t="s">
        <v>239</v>
      </c>
      <c r="B43" s="37" t="s">
        <v>240</v>
      </c>
      <c r="C43" s="29">
        <v>2</v>
      </c>
      <c r="D43" s="29"/>
      <c r="E43" s="29"/>
    </row>
    <row r="44" spans="1:5" ht="16.5" customHeight="1">
      <c r="A44" s="39" t="s">
        <v>241</v>
      </c>
      <c r="B44" s="37" t="s">
        <v>242</v>
      </c>
      <c r="C44" s="29">
        <v>1</v>
      </c>
      <c r="D44" s="29"/>
      <c r="E44" s="29"/>
    </row>
    <row r="45" spans="1:5" ht="16.5" customHeight="1">
      <c r="A45" s="39" t="s">
        <v>243</v>
      </c>
      <c r="B45" s="37" t="s">
        <v>244</v>
      </c>
      <c r="C45" s="29">
        <v>2</v>
      </c>
      <c r="D45" s="29"/>
      <c r="E45" s="29"/>
    </row>
    <row r="46" spans="1:5" ht="16.5" customHeight="1">
      <c r="A46" s="41"/>
      <c r="B46" s="32"/>
      <c r="C46" s="36"/>
      <c r="D46" s="36" t="s">
        <v>245</v>
      </c>
      <c r="E46" s="36" t="s">
        <v>246</v>
      </c>
    </row>
    <row r="47" spans="1:5" ht="16.5" customHeight="1">
      <c r="A47" s="41"/>
      <c r="B47" s="32"/>
      <c r="C47" s="32"/>
      <c r="D47" s="32">
        <f>SUM(C36:C45)</f>
        <v>42</v>
      </c>
      <c r="E47" s="32">
        <v>10</v>
      </c>
    </row>
    <row r="48" spans="1:5" ht="16.5" customHeight="1">
      <c r="A48" s="40" t="s">
        <v>33</v>
      </c>
      <c r="B48" s="31"/>
      <c r="C48" s="31"/>
      <c r="D48" s="31"/>
      <c r="E48" s="31"/>
    </row>
    <row r="49" spans="1:5" ht="16.5" customHeight="1">
      <c r="A49" s="39" t="s">
        <v>247</v>
      </c>
      <c r="B49" s="37" t="s">
        <v>248</v>
      </c>
      <c r="C49" s="29">
        <v>1</v>
      </c>
      <c r="D49" s="29"/>
      <c r="E49" s="29"/>
    </row>
    <row r="50" spans="1:5" ht="16.5" customHeight="1">
      <c r="A50" s="39" t="s">
        <v>249</v>
      </c>
      <c r="B50" s="37" t="s">
        <v>250</v>
      </c>
      <c r="C50" s="29">
        <v>5</v>
      </c>
      <c r="D50" s="29"/>
      <c r="E50" s="29"/>
    </row>
    <row r="51" spans="1:5" ht="16.5" customHeight="1">
      <c r="A51" s="39" t="s">
        <v>251</v>
      </c>
      <c r="B51" s="37" t="s">
        <v>252</v>
      </c>
      <c r="C51" s="29">
        <v>3</v>
      </c>
      <c r="D51" s="29"/>
      <c r="E51" s="29"/>
    </row>
    <row r="52" spans="1:5" ht="16.5" customHeight="1">
      <c r="A52" s="39" t="s">
        <v>253</v>
      </c>
      <c r="B52" s="37" t="s">
        <v>254</v>
      </c>
      <c r="C52" s="29">
        <v>7</v>
      </c>
      <c r="D52" s="29"/>
      <c r="E52" s="29"/>
    </row>
    <row r="53" spans="1:5" ht="16.5" customHeight="1">
      <c r="A53" s="39" t="s">
        <v>255</v>
      </c>
      <c r="B53" s="29" t="s">
        <v>256</v>
      </c>
      <c r="C53" s="29">
        <v>2</v>
      </c>
      <c r="D53" s="29"/>
      <c r="E53" s="29"/>
    </row>
    <row r="54" spans="1:5" ht="16.5" customHeight="1">
      <c r="A54" s="39" t="s">
        <v>257</v>
      </c>
      <c r="B54" s="29" t="s">
        <v>258</v>
      </c>
      <c r="C54" s="29">
        <v>8</v>
      </c>
      <c r="D54" s="29"/>
      <c r="E54" s="29"/>
    </row>
    <row r="55" spans="1:5" ht="16.5" customHeight="1">
      <c r="A55" s="39" t="s">
        <v>259</v>
      </c>
      <c r="B55" s="37" t="s">
        <v>260</v>
      </c>
      <c r="C55" s="29">
        <v>1</v>
      </c>
      <c r="D55" s="29"/>
      <c r="E55" s="29"/>
    </row>
    <row r="56" spans="1:5" ht="16.5" customHeight="1">
      <c r="A56" s="41"/>
      <c r="B56" s="32"/>
      <c r="C56" s="36"/>
      <c r="D56" s="36" t="s">
        <v>261</v>
      </c>
      <c r="E56" s="36" t="s">
        <v>262</v>
      </c>
    </row>
    <row r="57" spans="1:5" ht="16.5" customHeight="1">
      <c r="A57" s="41"/>
      <c r="B57" s="32"/>
      <c r="C57" s="32"/>
      <c r="D57" s="32">
        <f>SUM(C49:C55)</f>
        <v>27</v>
      </c>
      <c r="E57" s="32">
        <v>7</v>
      </c>
    </row>
    <row r="58" spans="1:5" ht="16.5" customHeight="1">
      <c r="A58" s="40" t="s">
        <v>34</v>
      </c>
      <c r="B58" s="31"/>
      <c r="C58" s="31"/>
      <c r="D58" s="31"/>
      <c r="E58" s="31"/>
    </row>
    <row r="59" spans="1:5" ht="16.5" customHeight="1">
      <c r="A59" s="39" t="s">
        <v>263</v>
      </c>
      <c r="B59" s="37" t="s">
        <v>264</v>
      </c>
      <c r="C59" s="29">
        <v>2</v>
      </c>
      <c r="D59" s="29"/>
      <c r="E59" s="29"/>
    </row>
    <row r="60" spans="1:5" ht="16.5" customHeight="1">
      <c r="A60" s="39" t="s">
        <v>265</v>
      </c>
      <c r="B60" s="37" t="s">
        <v>266</v>
      </c>
      <c r="C60" s="29">
        <v>2</v>
      </c>
      <c r="D60" s="29"/>
      <c r="E60" s="29"/>
    </row>
    <row r="61" spans="1:5" ht="16.5" customHeight="1">
      <c r="A61" s="39" t="s">
        <v>267</v>
      </c>
      <c r="B61" s="29" t="s">
        <v>268</v>
      </c>
      <c r="C61" s="29">
        <v>1</v>
      </c>
      <c r="D61" s="29"/>
      <c r="E61" s="29"/>
    </row>
    <row r="62" spans="1:5" ht="16.5" customHeight="1">
      <c r="A62" s="41"/>
      <c r="B62" s="32"/>
      <c r="C62" s="36"/>
      <c r="D62" s="36" t="s">
        <v>269</v>
      </c>
      <c r="E62" s="36" t="s">
        <v>270</v>
      </c>
    </row>
    <row r="63" spans="1:5" ht="16.5" customHeight="1">
      <c r="A63" s="41"/>
      <c r="B63" s="32"/>
      <c r="C63" s="32"/>
      <c r="D63" s="32">
        <f>SUM(C59:C61)</f>
        <v>5</v>
      </c>
      <c r="E63" s="32">
        <v>3</v>
      </c>
    </row>
    <row r="64" spans="1:5" ht="16.5" customHeight="1">
      <c r="A64" s="40" t="s">
        <v>40</v>
      </c>
      <c r="B64" s="31"/>
      <c r="C64" s="31"/>
      <c r="D64" s="31"/>
      <c r="E64" s="31"/>
    </row>
    <row r="65" spans="1:5" ht="16.5" customHeight="1">
      <c r="A65" s="39" t="s">
        <v>271</v>
      </c>
      <c r="B65" s="37" t="s">
        <v>272</v>
      </c>
      <c r="C65" s="29">
        <v>1</v>
      </c>
      <c r="D65" s="29"/>
      <c r="E65" s="29"/>
    </row>
    <row r="66" spans="1:5" ht="16.5" customHeight="1">
      <c r="A66" s="41"/>
      <c r="B66" s="32"/>
      <c r="C66" s="36"/>
      <c r="D66" s="36" t="s">
        <v>273</v>
      </c>
      <c r="E66" s="36" t="s">
        <v>274</v>
      </c>
    </row>
    <row r="67" spans="1:5" ht="16.5" customHeight="1">
      <c r="A67" s="41"/>
      <c r="B67" s="32"/>
      <c r="C67" s="32"/>
      <c r="D67" s="32">
        <f>SUM(C65)</f>
        <v>1</v>
      </c>
      <c r="E67" s="32">
        <v>1</v>
      </c>
    </row>
    <row r="68" spans="1:5" ht="16.5" customHeight="1">
      <c r="A68" s="32"/>
      <c r="B68" s="32"/>
      <c r="C68" s="32"/>
      <c r="D68" s="34" t="s">
        <v>145</v>
      </c>
      <c r="E68" s="34" t="s">
        <v>146</v>
      </c>
    </row>
    <row r="69" spans="1:5" ht="16.5" customHeight="1">
      <c r="A69" s="32"/>
      <c r="B69" s="32"/>
      <c r="C69" s="32"/>
      <c r="D69" s="38">
        <f>SUM(D5,D9,D17,D22,D27,D34,D47,D57,D63,D67)</f>
        <v>159</v>
      </c>
      <c r="E69" s="38">
        <f>SUM(E5,E9,E17,E22,E27,E34,E47,E57,E63,E67)</f>
        <v>36</v>
      </c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zoomScale="109" zoomScaleNormal="109" workbookViewId="0">
      <pane ySplit="1" topLeftCell="A5" activePane="bottomLeft" state="frozen"/>
      <selection pane="bottomLeft" activeCell="D23" sqref="D23"/>
    </sheetView>
  </sheetViews>
  <sheetFormatPr defaultColWidth="8.85546875" defaultRowHeight="16.5" customHeight="1"/>
  <cols>
    <col min="1" max="1" width="39.85546875" style="16" customWidth="1"/>
    <col min="2" max="2" width="85.85546875" style="16" customWidth="1"/>
    <col min="3" max="3" width="15.85546875" style="16" customWidth="1"/>
    <col min="4" max="4" width="20.85546875" style="16" customWidth="1"/>
    <col min="5" max="5" width="29.7109375" style="16" customWidth="1"/>
    <col min="6" max="6" width="20.85546875" style="16" customWidth="1"/>
  </cols>
  <sheetData>
    <row r="1" spans="1:5" ht="16.5" customHeight="1">
      <c r="A1" s="29" t="s">
        <v>60</v>
      </c>
      <c r="B1" s="29" t="s">
        <v>61</v>
      </c>
      <c r="C1" s="29" t="s">
        <v>62</v>
      </c>
      <c r="D1" s="29" t="s">
        <v>147</v>
      </c>
      <c r="E1" s="29" t="s">
        <v>148</v>
      </c>
    </row>
    <row r="2" spans="1:5" ht="16.5" customHeight="1">
      <c r="A2" s="30" t="s">
        <v>42</v>
      </c>
      <c r="B2" s="31"/>
      <c r="C2" s="31"/>
      <c r="D2" s="31"/>
      <c r="E2" s="31"/>
    </row>
    <row r="3" spans="1:5" ht="16.5" customHeight="1">
      <c r="A3" s="29" t="s">
        <v>275</v>
      </c>
      <c r="B3" s="37" t="s">
        <v>276</v>
      </c>
      <c r="C3" s="29">
        <v>27</v>
      </c>
      <c r="D3" s="29"/>
      <c r="E3" s="29"/>
    </row>
    <row r="4" spans="1:5" ht="16.5" customHeight="1">
      <c r="A4" s="29" t="s">
        <v>277</v>
      </c>
      <c r="B4" s="37" t="s">
        <v>278</v>
      </c>
      <c r="C4" s="29">
        <v>3</v>
      </c>
      <c r="D4" s="29"/>
      <c r="E4" s="29"/>
    </row>
    <row r="5" spans="1:5" ht="16.5" customHeight="1">
      <c r="A5" s="29" t="s">
        <v>279</v>
      </c>
      <c r="B5" s="37" t="s">
        <v>280</v>
      </c>
      <c r="C5" s="29">
        <v>1</v>
      </c>
      <c r="D5" s="29"/>
      <c r="E5" s="29"/>
    </row>
    <row r="6" spans="1:5" ht="16.5" customHeight="1">
      <c r="A6" s="29" t="s">
        <v>281</v>
      </c>
      <c r="B6" s="37" t="s">
        <v>282</v>
      </c>
      <c r="C6" s="29">
        <v>3</v>
      </c>
      <c r="D6" s="29"/>
      <c r="E6" s="29"/>
    </row>
    <row r="7" spans="1:5" ht="16.5" customHeight="1">
      <c r="A7" s="29" t="s">
        <v>283</v>
      </c>
      <c r="B7" s="29" t="s">
        <v>284</v>
      </c>
      <c r="C7" s="29">
        <v>7</v>
      </c>
      <c r="D7" s="29"/>
      <c r="E7" s="29"/>
    </row>
    <row r="8" spans="1:5" ht="16.5" customHeight="1">
      <c r="A8" s="29" t="s">
        <v>285</v>
      </c>
      <c r="B8" s="29" t="s">
        <v>286</v>
      </c>
      <c r="C8" s="29">
        <v>1</v>
      </c>
      <c r="D8" s="29"/>
      <c r="E8" s="29"/>
    </row>
    <row r="9" spans="1:5" ht="16.5" customHeight="1">
      <c r="A9" s="29" t="s">
        <v>287</v>
      </c>
      <c r="B9" s="37" t="s">
        <v>288</v>
      </c>
      <c r="C9" s="29">
        <v>6</v>
      </c>
      <c r="D9" s="29"/>
      <c r="E9" s="29"/>
    </row>
    <row r="10" spans="1:5" ht="16.5" customHeight="1">
      <c r="A10" s="29" t="s">
        <v>289</v>
      </c>
      <c r="B10" s="37" t="s">
        <v>290</v>
      </c>
      <c r="C10" s="29">
        <v>4</v>
      </c>
      <c r="D10" s="29"/>
      <c r="E10" s="29"/>
    </row>
    <row r="11" spans="1:5" ht="16.5" customHeight="1">
      <c r="A11" s="29" t="s">
        <v>291</v>
      </c>
      <c r="B11" s="37" t="s">
        <v>292</v>
      </c>
      <c r="C11" s="29">
        <v>3</v>
      </c>
      <c r="D11" s="29"/>
      <c r="E11" s="29"/>
    </row>
    <row r="12" spans="1:5" ht="16.5" customHeight="1">
      <c r="A12" s="29" t="s">
        <v>293</v>
      </c>
      <c r="B12" s="29" t="s">
        <v>294</v>
      </c>
      <c r="C12" s="29">
        <v>3</v>
      </c>
      <c r="D12" s="29"/>
      <c r="E12" s="29"/>
    </row>
    <row r="13" spans="1:5" ht="16.5" customHeight="1">
      <c r="A13" s="29" t="s">
        <v>295</v>
      </c>
      <c r="B13" s="29" t="s">
        <v>296</v>
      </c>
      <c r="C13" s="29">
        <v>1</v>
      </c>
      <c r="D13" s="29"/>
      <c r="E13" s="29"/>
    </row>
    <row r="14" spans="1:5" ht="16.5" customHeight="1">
      <c r="A14" s="29" t="s">
        <v>297</v>
      </c>
      <c r="B14" s="37" t="s">
        <v>298</v>
      </c>
      <c r="C14" s="29">
        <v>2</v>
      </c>
      <c r="D14" s="29"/>
      <c r="E14" s="29"/>
    </row>
    <row r="15" spans="1:5" ht="16.5" customHeight="1">
      <c r="A15" s="29" t="s">
        <v>299</v>
      </c>
      <c r="B15" s="37" t="s">
        <v>300</v>
      </c>
      <c r="C15" s="29">
        <v>2</v>
      </c>
      <c r="D15" s="29"/>
      <c r="E15" s="29"/>
    </row>
    <row r="16" spans="1:5" ht="16.5" customHeight="1">
      <c r="A16" s="29" t="s">
        <v>301</v>
      </c>
      <c r="B16" s="29" t="s">
        <v>302</v>
      </c>
      <c r="C16" s="29">
        <v>1</v>
      </c>
      <c r="D16" s="29"/>
      <c r="E16" s="29"/>
    </row>
    <row r="17" spans="1:5" ht="16.5" customHeight="1">
      <c r="A17" s="29" t="s">
        <v>303</v>
      </c>
      <c r="B17" s="37" t="s">
        <v>304</v>
      </c>
      <c r="C17" s="29">
        <v>2</v>
      </c>
      <c r="D17" s="29"/>
      <c r="E17" s="29"/>
    </row>
    <row r="18" spans="1:5" ht="16.5" customHeight="1">
      <c r="A18" s="29" t="s">
        <v>305</v>
      </c>
      <c r="B18" s="37" t="s">
        <v>306</v>
      </c>
      <c r="C18" s="29">
        <v>2</v>
      </c>
      <c r="D18" s="29"/>
      <c r="E18" s="29"/>
    </row>
    <row r="19" spans="1:5" ht="16.5" customHeight="1">
      <c r="A19" s="29" t="s">
        <v>307</v>
      </c>
      <c r="B19" s="37" t="s">
        <v>308</v>
      </c>
      <c r="C19" s="29">
        <v>3</v>
      </c>
      <c r="D19" s="29"/>
      <c r="E19" s="29"/>
    </row>
    <row r="20" spans="1:5" ht="16.5" customHeight="1">
      <c r="A20" s="29" t="s">
        <v>309</v>
      </c>
      <c r="B20" s="37" t="s">
        <v>310</v>
      </c>
      <c r="C20" s="29">
        <v>3</v>
      </c>
      <c r="D20" s="29"/>
      <c r="E20" s="29"/>
    </row>
    <row r="21" spans="1:5" ht="16.5" customHeight="1">
      <c r="A21" s="29" t="s">
        <v>311</v>
      </c>
      <c r="B21" s="29" t="s">
        <v>312</v>
      </c>
      <c r="C21" s="29">
        <v>3</v>
      </c>
      <c r="D21" s="29"/>
      <c r="E21" s="29"/>
    </row>
    <row r="22" spans="1:5" ht="16.5" customHeight="1">
      <c r="A22" s="32"/>
      <c r="B22" s="32"/>
      <c r="C22" s="32"/>
      <c r="D22" s="36" t="s">
        <v>313</v>
      </c>
      <c r="E22" s="36" t="s">
        <v>314</v>
      </c>
    </row>
    <row r="23" spans="1:5" ht="16.5" customHeight="1">
      <c r="A23" s="32"/>
      <c r="B23" s="32"/>
      <c r="C23" s="32"/>
      <c r="D23" s="32">
        <f>SUM(C3:C21)</f>
        <v>77</v>
      </c>
      <c r="E23" s="32">
        <v>19</v>
      </c>
    </row>
    <row r="24" spans="1:5" ht="16.5" customHeight="1">
      <c r="A24" s="30" t="s">
        <v>44</v>
      </c>
      <c r="B24" s="31"/>
      <c r="C24" s="31"/>
      <c r="D24" s="31"/>
      <c r="E24" s="31"/>
    </row>
    <row r="25" spans="1:5" ht="16.5" customHeight="1">
      <c r="A25" s="29" t="s">
        <v>315</v>
      </c>
      <c r="B25" s="37" t="s">
        <v>316</v>
      </c>
      <c r="C25" s="29">
        <v>1</v>
      </c>
      <c r="D25" s="29"/>
      <c r="E25" s="29"/>
    </row>
    <row r="26" spans="1:5" ht="16.5" customHeight="1">
      <c r="A26" s="32"/>
      <c r="B26" s="32"/>
      <c r="C26" s="32"/>
      <c r="D26" s="36" t="s">
        <v>317</v>
      </c>
      <c r="E26" s="36" t="s">
        <v>318</v>
      </c>
    </row>
    <row r="27" spans="1:5" ht="16.5" customHeight="1">
      <c r="A27" s="32"/>
      <c r="B27" s="32"/>
      <c r="C27" s="32"/>
      <c r="D27" s="32">
        <f>SUM(C25)</f>
        <v>1</v>
      </c>
      <c r="E27" s="32">
        <v>1</v>
      </c>
    </row>
    <row r="28" spans="1:5" ht="16.5" customHeight="1">
      <c r="A28" s="32"/>
      <c r="B28" s="32"/>
      <c r="C28" s="32"/>
      <c r="D28" s="34" t="s">
        <v>145</v>
      </c>
      <c r="E28" s="34" t="s">
        <v>146</v>
      </c>
    </row>
    <row r="29" spans="1:5" ht="16.5" customHeight="1">
      <c r="A29" s="32"/>
      <c r="B29" s="32"/>
      <c r="C29" s="32"/>
      <c r="D29" s="38">
        <f>SUM(D23,D27)</f>
        <v>78</v>
      </c>
      <c r="E29" s="38">
        <f>SUM(E23,E27)</f>
        <v>20</v>
      </c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zoomScale="89" zoomScaleNormal="89" workbookViewId="0">
      <pane ySplit="1" topLeftCell="A2" activePane="bottomLeft" state="frozen"/>
      <selection pane="bottomLeft" activeCell="B38" sqref="B38"/>
    </sheetView>
  </sheetViews>
  <sheetFormatPr defaultColWidth="8.85546875" defaultRowHeight="16.5" customHeight="1"/>
  <cols>
    <col min="1" max="1" width="40.85546875" style="16" customWidth="1"/>
    <col min="2" max="2" width="90.85546875" style="16" customWidth="1"/>
    <col min="3" max="3" width="17.140625" style="16" customWidth="1"/>
  </cols>
  <sheetData>
    <row r="1" spans="1:3" ht="16.5" customHeight="1">
      <c r="A1" s="29" t="s">
        <v>60</v>
      </c>
      <c r="B1" s="29" t="s">
        <v>61</v>
      </c>
      <c r="C1" s="29" t="s">
        <v>62</v>
      </c>
    </row>
    <row r="2" spans="1:3" ht="16.5" customHeight="1">
      <c r="A2" s="30"/>
      <c r="B2" s="31"/>
      <c r="C2" s="31"/>
    </row>
    <row r="3" spans="1:3" ht="16.5" customHeight="1">
      <c r="A3" s="32"/>
      <c r="B3" s="32"/>
      <c r="C3" s="32" t="s">
        <v>145</v>
      </c>
    </row>
    <row r="4" spans="1:3" ht="16.5" customHeight="1">
      <c r="A4" s="35"/>
      <c r="B4" s="32"/>
      <c r="C4" s="32">
        <v>0</v>
      </c>
    </row>
    <row r="5" spans="1:3" ht="16.5" customHeight="1">
      <c r="A5" s="35"/>
      <c r="B5" s="32"/>
      <c r="C5" s="32" t="s">
        <v>146</v>
      </c>
    </row>
    <row r="6" spans="1:3" ht="16.5" customHeight="1">
      <c r="A6" s="35"/>
      <c r="B6" s="32"/>
      <c r="C6" s="32">
        <v>0</v>
      </c>
    </row>
    <row r="9" spans="1:3" ht="15" customHeight="1"/>
    <row r="12" spans="1:3" ht="15" customHeight="1"/>
    <row r="38" ht="15" customHeight="1"/>
    <row r="42" ht="15" customHeight="1"/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8"/>
  <sheetViews>
    <sheetView zoomScale="89" zoomScaleNormal="89" workbookViewId="0">
      <pane ySplit="1" topLeftCell="A2" activePane="bottomLeft" state="frozen"/>
      <selection pane="bottomLeft" activeCell="A3" sqref="A3"/>
    </sheetView>
  </sheetViews>
  <sheetFormatPr defaultColWidth="8.85546875" defaultRowHeight="16.5" customHeight="1"/>
  <cols>
    <col min="1" max="1" width="40.85546875" style="16" customWidth="1"/>
    <col min="2" max="2" width="90.85546875" style="16" customWidth="1"/>
    <col min="3" max="3" width="17.140625" style="16" customWidth="1"/>
  </cols>
  <sheetData>
    <row r="1" spans="1:3" ht="16.5" customHeight="1">
      <c r="A1" s="29" t="s">
        <v>60</v>
      </c>
      <c r="B1" s="29" t="s">
        <v>61</v>
      </c>
      <c r="C1" s="29" t="s">
        <v>62</v>
      </c>
    </row>
    <row r="2" spans="1:3" ht="16.5" customHeight="1">
      <c r="A2" s="30" t="s">
        <v>11</v>
      </c>
      <c r="B2" s="31"/>
      <c r="C2" s="31"/>
    </row>
    <row r="3" spans="1:3" ht="16.5" customHeight="1">
      <c r="A3" s="32" t="s">
        <v>105</v>
      </c>
      <c r="B3" s="32" t="s">
        <v>319</v>
      </c>
      <c r="C3" s="32">
        <v>11</v>
      </c>
    </row>
    <row r="4" spans="1:3" ht="16.5" customHeight="1">
      <c r="A4" s="35" t="s">
        <v>119</v>
      </c>
      <c r="B4" s="32" t="s">
        <v>320</v>
      </c>
      <c r="C4" s="32">
        <v>2</v>
      </c>
    </row>
    <row r="5" spans="1:3" ht="16.5" customHeight="1">
      <c r="A5" s="35" t="s">
        <v>123</v>
      </c>
      <c r="B5" s="32" t="s">
        <v>124</v>
      </c>
      <c r="C5" s="32">
        <v>4</v>
      </c>
    </row>
    <row r="6" spans="1:3" ht="16.5" customHeight="1">
      <c r="A6" s="35" t="s">
        <v>91</v>
      </c>
      <c r="B6" s="32" t="s">
        <v>321</v>
      </c>
      <c r="C6" s="32">
        <v>12</v>
      </c>
    </row>
    <row r="7" spans="1:3" ht="16.5" customHeight="1">
      <c r="A7" s="35" t="s">
        <v>322</v>
      </c>
      <c r="B7" s="32" t="s">
        <v>323</v>
      </c>
      <c r="C7" s="32">
        <v>24</v>
      </c>
    </row>
    <row r="8" spans="1:3" ht="16.5" customHeight="1">
      <c r="A8" s="35" t="s">
        <v>139</v>
      </c>
      <c r="B8" s="42" t="s">
        <v>324</v>
      </c>
      <c r="C8" s="32">
        <v>2</v>
      </c>
    </row>
    <row r="9" spans="1:3" ht="15" customHeight="1">
      <c r="A9" s="43" t="s">
        <v>325</v>
      </c>
      <c r="B9" s="42" t="s">
        <v>326</v>
      </c>
      <c r="C9" s="32">
        <v>2</v>
      </c>
    </row>
    <row r="10" spans="1:3" ht="16.5" customHeight="1">
      <c r="A10" s="35" t="s">
        <v>125</v>
      </c>
      <c r="B10" s="42" t="s">
        <v>327</v>
      </c>
      <c r="C10" s="32">
        <v>8</v>
      </c>
    </row>
    <row r="11" spans="1:3" ht="16.5" customHeight="1">
      <c r="A11" s="35" t="s">
        <v>328</v>
      </c>
      <c r="B11" s="42" t="s">
        <v>329</v>
      </c>
      <c r="C11" s="32">
        <v>8</v>
      </c>
    </row>
    <row r="12" spans="1:3" ht="15.75" customHeight="1">
      <c r="A12" s="35" t="s">
        <v>330</v>
      </c>
      <c r="B12" s="32" t="s">
        <v>331</v>
      </c>
      <c r="C12" s="32">
        <v>5</v>
      </c>
    </row>
    <row r="13" spans="1:3" ht="16.5" customHeight="1">
      <c r="A13" s="35" t="s">
        <v>332</v>
      </c>
      <c r="B13" s="32" t="s">
        <v>333</v>
      </c>
      <c r="C13" s="32">
        <v>1</v>
      </c>
    </row>
    <row r="14" spans="1:3" ht="16.5" customHeight="1">
      <c r="A14" s="35" t="s">
        <v>69</v>
      </c>
      <c r="B14" s="32" t="s">
        <v>70</v>
      </c>
      <c r="C14" s="32">
        <v>3</v>
      </c>
    </row>
    <row r="15" spans="1:3" ht="16.5" customHeight="1">
      <c r="A15" s="35" t="s">
        <v>97</v>
      </c>
      <c r="B15" s="42" t="s">
        <v>334</v>
      </c>
      <c r="C15" s="32">
        <v>9</v>
      </c>
    </row>
    <row r="16" spans="1:3" ht="16.5" customHeight="1">
      <c r="A16" s="35" t="s">
        <v>335</v>
      </c>
      <c r="B16" s="32" t="s">
        <v>336</v>
      </c>
      <c r="C16" s="32">
        <v>3</v>
      </c>
    </row>
    <row r="17" spans="1:3" ht="16.5" customHeight="1">
      <c r="A17" s="35" t="s">
        <v>337</v>
      </c>
      <c r="B17" s="42" t="s">
        <v>338</v>
      </c>
      <c r="C17" s="32">
        <v>4</v>
      </c>
    </row>
    <row r="18" spans="1:3" ht="16.5" customHeight="1">
      <c r="A18" s="35" t="s">
        <v>339</v>
      </c>
      <c r="B18" s="32" t="s">
        <v>340</v>
      </c>
      <c r="C18" s="32">
        <v>6</v>
      </c>
    </row>
    <row r="19" spans="1:3" ht="16.5" customHeight="1">
      <c r="A19" s="35" t="s">
        <v>341</v>
      </c>
      <c r="B19" s="32" t="s">
        <v>342</v>
      </c>
      <c r="C19" s="32">
        <v>1</v>
      </c>
    </row>
    <row r="20" spans="1:3" ht="16.5" customHeight="1">
      <c r="A20" s="35" t="s">
        <v>343</v>
      </c>
      <c r="B20" s="42" t="s">
        <v>344</v>
      </c>
      <c r="C20" s="32">
        <v>9</v>
      </c>
    </row>
    <row r="21" spans="1:3" ht="16.5" customHeight="1">
      <c r="A21" s="35" t="s">
        <v>113</v>
      </c>
      <c r="B21" s="32" t="s">
        <v>345</v>
      </c>
      <c r="C21" s="32">
        <v>3</v>
      </c>
    </row>
    <row r="22" spans="1:3" ht="16.5" customHeight="1">
      <c r="A22" s="35" t="s">
        <v>137</v>
      </c>
      <c r="B22" s="42" t="s">
        <v>346</v>
      </c>
      <c r="C22" s="32">
        <v>2</v>
      </c>
    </row>
    <row r="23" spans="1:3" ht="16.5" customHeight="1">
      <c r="A23" s="35" t="s">
        <v>127</v>
      </c>
      <c r="B23" s="42" t="s">
        <v>128</v>
      </c>
      <c r="C23" s="32">
        <v>2</v>
      </c>
    </row>
    <row r="24" spans="1:3" ht="16.5" customHeight="1">
      <c r="A24" s="35" t="s">
        <v>63</v>
      </c>
      <c r="B24" s="42" t="s">
        <v>347</v>
      </c>
      <c r="C24" s="32">
        <v>4</v>
      </c>
    </row>
    <row r="25" spans="1:3" ht="16.5" customHeight="1">
      <c r="A25" s="44" t="s">
        <v>348</v>
      </c>
      <c r="B25" s="32" t="s">
        <v>349</v>
      </c>
      <c r="C25" s="32">
        <v>4</v>
      </c>
    </row>
    <row r="26" spans="1:3" ht="16.5" customHeight="1">
      <c r="A26" s="35" t="s">
        <v>350</v>
      </c>
      <c r="B26" s="45" t="s">
        <v>351</v>
      </c>
      <c r="C26" s="32">
        <v>12</v>
      </c>
    </row>
    <row r="27" spans="1:3" ht="16.5" customHeight="1">
      <c r="A27" s="35" t="s">
        <v>352</v>
      </c>
      <c r="B27" s="45" t="s">
        <v>353</v>
      </c>
      <c r="C27" s="32">
        <v>2</v>
      </c>
    </row>
    <row r="28" spans="1:3" ht="16.5" customHeight="1">
      <c r="A28" s="35" t="s">
        <v>129</v>
      </c>
      <c r="B28" s="32" t="s">
        <v>354</v>
      </c>
      <c r="C28" s="32">
        <v>4</v>
      </c>
    </row>
    <row r="29" spans="1:3" ht="16.5" customHeight="1">
      <c r="A29" s="35" t="s">
        <v>87</v>
      </c>
      <c r="B29" s="45" t="s">
        <v>355</v>
      </c>
      <c r="C29" s="32">
        <v>9</v>
      </c>
    </row>
    <row r="30" spans="1:3" ht="16.5" customHeight="1">
      <c r="A30" s="35" t="s">
        <v>356</v>
      </c>
      <c r="B30" s="32" t="s">
        <v>357</v>
      </c>
      <c r="C30" s="32">
        <v>12</v>
      </c>
    </row>
    <row r="31" spans="1:3" ht="16.5" customHeight="1">
      <c r="A31" s="35" t="s">
        <v>358</v>
      </c>
      <c r="B31" s="46" t="s">
        <v>359</v>
      </c>
      <c r="C31" s="32">
        <v>3</v>
      </c>
    </row>
    <row r="32" spans="1:3" ht="16.5" customHeight="1">
      <c r="A32" s="35" t="s">
        <v>360</v>
      </c>
      <c r="B32" s="32" t="s">
        <v>361</v>
      </c>
      <c r="C32" s="32">
        <v>2</v>
      </c>
    </row>
    <row r="33" spans="1:3" ht="16.5" customHeight="1">
      <c r="A33" s="35" t="s">
        <v>95</v>
      </c>
      <c r="B33" s="45" t="s">
        <v>362</v>
      </c>
      <c r="C33" s="32">
        <v>14</v>
      </c>
    </row>
    <row r="34" spans="1:3" ht="16.5" customHeight="1">
      <c r="A34" s="47" t="s">
        <v>363</v>
      </c>
      <c r="B34" s="32" t="s">
        <v>364</v>
      </c>
      <c r="C34" s="32">
        <v>4</v>
      </c>
    </row>
    <row r="35" spans="1:3" ht="16.5" customHeight="1">
      <c r="A35" s="35" t="s">
        <v>365</v>
      </c>
      <c r="B35" s="32" t="s">
        <v>366</v>
      </c>
      <c r="C35" s="32">
        <v>3</v>
      </c>
    </row>
    <row r="36" spans="1:3" ht="16.5" customHeight="1">
      <c r="A36" s="35" t="s">
        <v>367</v>
      </c>
      <c r="B36" s="45" t="s">
        <v>368</v>
      </c>
      <c r="C36" s="32">
        <v>2</v>
      </c>
    </row>
    <row r="37" spans="1:3" ht="16.5" customHeight="1">
      <c r="A37" s="35" t="s">
        <v>73</v>
      </c>
      <c r="B37" s="45" t="s">
        <v>369</v>
      </c>
      <c r="C37" s="32">
        <v>7</v>
      </c>
    </row>
    <row r="38" spans="1:3" ht="15.75" customHeight="1">
      <c r="A38" s="35" t="s">
        <v>131</v>
      </c>
      <c r="B38" s="32" t="s">
        <v>370</v>
      </c>
      <c r="C38" s="32">
        <v>5</v>
      </c>
    </row>
    <row r="39" spans="1:3" ht="16.5" customHeight="1">
      <c r="A39" s="35" t="s">
        <v>371</v>
      </c>
      <c r="B39" s="32" t="s">
        <v>372</v>
      </c>
      <c r="C39" s="32">
        <v>1</v>
      </c>
    </row>
    <row r="40" spans="1:3" ht="16.5" customHeight="1">
      <c r="A40" s="35" t="s">
        <v>373</v>
      </c>
      <c r="B40" s="32" t="s">
        <v>374</v>
      </c>
      <c r="C40" s="32">
        <v>4</v>
      </c>
    </row>
    <row r="41" spans="1:3" ht="16.5" customHeight="1">
      <c r="A41" s="35" t="s">
        <v>117</v>
      </c>
      <c r="B41" s="32" t="s">
        <v>375</v>
      </c>
      <c r="C41" s="32">
        <v>1</v>
      </c>
    </row>
    <row r="42" spans="1:3" ht="15.75" customHeight="1">
      <c r="A42" s="35" t="s">
        <v>133</v>
      </c>
      <c r="B42" s="32" t="s">
        <v>376</v>
      </c>
      <c r="C42" s="32">
        <v>39</v>
      </c>
    </row>
    <row r="43" spans="1:3" ht="16.5" customHeight="1">
      <c r="A43" s="35" t="s">
        <v>67</v>
      </c>
      <c r="B43" s="42" t="s">
        <v>377</v>
      </c>
      <c r="C43" s="32">
        <v>2</v>
      </c>
    </row>
    <row r="44" spans="1:3" ht="16.5" customHeight="1">
      <c r="A44" s="35" t="s">
        <v>378</v>
      </c>
      <c r="B44" s="32" t="s">
        <v>379</v>
      </c>
      <c r="C44" s="32">
        <v>4</v>
      </c>
    </row>
    <row r="45" spans="1:3" ht="16.5" customHeight="1">
      <c r="A45" s="32"/>
      <c r="B45" s="32"/>
      <c r="C45" s="34" t="s">
        <v>145</v>
      </c>
    </row>
    <row r="46" spans="1:3" ht="16.5" customHeight="1">
      <c r="A46" s="32"/>
      <c r="B46" s="32"/>
      <c r="C46" s="34">
        <f>SUM(C2:C44)</f>
        <v>259</v>
      </c>
    </row>
    <row r="47" spans="1:3" ht="16.5" customHeight="1">
      <c r="A47" s="32"/>
      <c r="B47" s="32"/>
      <c r="C47" s="34" t="s">
        <v>146</v>
      </c>
    </row>
    <row r="48" spans="1:3" ht="16.5" customHeight="1">
      <c r="A48" s="32"/>
      <c r="B48" s="32"/>
      <c r="C48" s="34">
        <v>42</v>
      </c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0"/>
  <sheetViews>
    <sheetView zoomScale="80" zoomScaleNormal="80" workbookViewId="0">
      <pane ySplit="1" topLeftCell="A2" activePane="bottomLeft" state="frozen"/>
      <selection pane="bottomLeft" activeCell="G37" sqref="G37"/>
    </sheetView>
  </sheetViews>
  <sheetFormatPr defaultColWidth="8.85546875" defaultRowHeight="16.5" customHeight="1"/>
  <cols>
    <col min="1" max="1" width="40.42578125" style="16" customWidth="1"/>
    <col min="2" max="2" width="79.7109375" style="16" customWidth="1"/>
    <col min="3" max="4" width="16.7109375" style="16" customWidth="1"/>
    <col min="5" max="5" width="29.7109375" style="16" customWidth="1"/>
    <col min="7" max="7" width="85.85546875" style="16" customWidth="1"/>
  </cols>
  <sheetData>
    <row r="1" spans="1:5" ht="16.5" customHeight="1">
      <c r="A1" s="29" t="s">
        <v>60</v>
      </c>
      <c r="B1" s="29" t="s">
        <v>61</v>
      </c>
      <c r="C1" s="29" t="s">
        <v>62</v>
      </c>
      <c r="D1" s="29" t="s">
        <v>147</v>
      </c>
      <c r="E1" s="29" t="s">
        <v>148</v>
      </c>
    </row>
    <row r="2" spans="1:5" ht="16.5" customHeight="1">
      <c r="A2" s="30" t="s">
        <v>12</v>
      </c>
      <c r="B2" s="31"/>
      <c r="C2" s="31"/>
      <c r="D2" s="31"/>
      <c r="E2" s="31"/>
    </row>
    <row r="3" spans="1:5" ht="16.5" customHeight="1">
      <c r="A3" s="35" t="s">
        <v>380</v>
      </c>
      <c r="B3" s="32" t="s">
        <v>381</v>
      </c>
      <c r="C3" s="36">
        <v>1</v>
      </c>
      <c r="D3" s="17"/>
      <c r="E3" s="17"/>
    </row>
    <row r="4" spans="1:5" ht="16.5" customHeight="1">
      <c r="A4" s="35"/>
      <c r="B4" s="32"/>
      <c r="C4" s="17"/>
      <c r="D4" s="36" t="s">
        <v>151</v>
      </c>
      <c r="E4" s="36" t="s">
        <v>152</v>
      </c>
    </row>
    <row r="5" spans="1:5" ht="16.5" customHeight="1">
      <c r="A5" s="35"/>
      <c r="B5" s="32"/>
      <c r="C5" s="17"/>
      <c r="D5" s="36">
        <v>1</v>
      </c>
      <c r="E5" s="36">
        <v>1</v>
      </c>
    </row>
    <row r="6" spans="1:5" ht="16.5" customHeight="1">
      <c r="A6" s="30" t="s">
        <v>13</v>
      </c>
      <c r="B6" s="31"/>
      <c r="C6" s="31"/>
      <c r="D6" s="31"/>
      <c r="E6" s="31"/>
    </row>
    <row r="7" spans="1:5" ht="16.5" customHeight="1">
      <c r="A7" s="35" t="s">
        <v>382</v>
      </c>
      <c r="B7" s="42" t="s">
        <v>383</v>
      </c>
      <c r="C7" s="36">
        <v>2</v>
      </c>
      <c r="D7" s="36"/>
      <c r="E7" s="36"/>
    </row>
    <row r="8" spans="1:5" ht="16.5" customHeight="1">
      <c r="A8" s="48" t="s">
        <v>384</v>
      </c>
      <c r="B8" s="42" t="s">
        <v>385</v>
      </c>
      <c r="C8" s="36">
        <v>2</v>
      </c>
      <c r="D8" s="36"/>
      <c r="E8" s="36"/>
    </row>
    <row r="9" spans="1:5" ht="16.5" customHeight="1">
      <c r="A9" s="35"/>
      <c r="B9" s="32"/>
      <c r="C9" s="17"/>
      <c r="D9" s="36" t="s">
        <v>386</v>
      </c>
      <c r="E9" s="36" t="s">
        <v>387</v>
      </c>
    </row>
    <row r="10" spans="1:5" ht="16.5" customHeight="1">
      <c r="A10" s="35"/>
      <c r="B10" s="32"/>
      <c r="C10" s="17"/>
      <c r="D10" s="36">
        <v>4</v>
      </c>
      <c r="E10" s="36">
        <v>2</v>
      </c>
    </row>
    <row r="11" spans="1:5" ht="16.5" customHeight="1">
      <c r="A11" s="30" t="s">
        <v>17</v>
      </c>
      <c r="B11" s="31"/>
      <c r="C11" s="31"/>
      <c r="D11" s="31"/>
      <c r="E11" s="31"/>
    </row>
    <row r="12" spans="1:5" ht="16.5" customHeight="1">
      <c r="A12" s="35" t="s">
        <v>388</v>
      </c>
      <c r="B12" s="42" t="s">
        <v>389</v>
      </c>
      <c r="C12" s="36">
        <v>2</v>
      </c>
      <c r="D12" s="36"/>
      <c r="E12" s="36"/>
    </row>
    <row r="13" spans="1:5" ht="16.5" customHeight="1">
      <c r="A13" s="35" t="s">
        <v>390</v>
      </c>
      <c r="B13" s="42" t="s">
        <v>391</v>
      </c>
      <c r="C13" s="36">
        <v>2</v>
      </c>
      <c r="D13" s="36"/>
      <c r="E13" s="36"/>
    </row>
    <row r="14" spans="1:5" ht="16.5" customHeight="1">
      <c r="A14" s="35"/>
      <c r="B14" s="32"/>
      <c r="C14" s="17"/>
      <c r="D14" s="36" t="s">
        <v>181</v>
      </c>
      <c r="E14" s="36" t="s">
        <v>182</v>
      </c>
    </row>
    <row r="15" spans="1:5" ht="16.5" customHeight="1">
      <c r="A15" s="35"/>
      <c r="B15" s="32"/>
      <c r="C15" s="17"/>
      <c r="D15" s="36">
        <v>4</v>
      </c>
      <c r="E15" s="36">
        <v>2</v>
      </c>
    </row>
    <row r="16" spans="1:5" ht="16.5" customHeight="1">
      <c r="A16" s="30" t="s">
        <v>15</v>
      </c>
      <c r="B16" s="31"/>
      <c r="C16" s="31"/>
      <c r="D16" s="31"/>
      <c r="E16" s="31"/>
    </row>
    <row r="17" spans="1:5" ht="16.5" customHeight="1">
      <c r="A17" s="35" t="s">
        <v>392</v>
      </c>
      <c r="B17" s="42" t="s">
        <v>393</v>
      </c>
      <c r="C17" s="32">
        <v>13</v>
      </c>
      <c r="D17" s="32"/>
      <c r="E17" s="32"/>
    </row>
    <row r="18" spans="1:5" ht="16.5" customHeight="1">
      <c r="A18" s="35" t="s">
        <v>394</v>
      </c>
      <c r="B18" s="42" t="s">
        <v>395</v>
      </c>
      <c r="C18" s="32">
        <v>1</v>
      </c>
      <c r="D18" s="32"/>
      <c r="E18" s="32"/>
    </row>
    <row r="19" spans="1:5" ht="16.5" customHeight="1">
      <c r="A19" s="35" t="s">
        <v>396</v>
      </c>
      <c r="B19" s="42" t="s">
        <v>397</v>
      </c>
      <c r="C19" s="32">
        <v>1</v>
      </c>
      <c r="D19" s="32"/>
      <c r="E19" s="32"/>
    </row>
    <row r="20" spans="1:5" ht="16.5" customHeight="1">
      <c r="A20" s="35" t="s">
        <v>173</v>
      </c>
      <c r="B20" s="49" t="s">
        <v>398</v>
      </c>
      <c r="C20" s="32">
        <v>7</v>
      </c>
      <c r="D20" s="32"/>
      <c r="E20" s="32"/>
    </row>
    <row r="21" spans="1:5" ht="16.5" customHeight="1">
      <c r="A21" s="35" t="s">
        <v>399</v>
      </c>
      <c r="B21" s="32" t="s">
        <v>400</v>
      </c>
      <c r="C21" s="32">
        <v>4</v>
      </c>
      <c r="D21" s="32"/>
      <c r="E21" s="32"/>
    </row>
    <row r="22" spans="1:5" ht="16.5" customHeight="1">
      <c r="A22" s="35" t="s">
        <v>401</v>
      </c>
      <c r="B22" s="42" t="s">
        <v>402</v>
      </c>
      <c r="C22" s="32">
        <v>3</v>
      </c>
      <c r="D22" s="32"/>
      <c r="E22" s="32"/>
    </row>
    <row r="23" spans="1:5" ht="16.5" customHeight="1">
      <c r="A23" s="44" t="s">
        <v>175</v>
      </c>
      <c r="B23" s="50" t="s">
        <v>403</v>
      </c>
      <c r="C23" s="32">
        <v>7</v>
      </c>
      <c r="D23" s="32"/>
      <c r="E23" s="32"/>
    </row>
    <row r="24" spans="1:5" ht="16.5" customHeight="1">
      <c r="A24" s="35" t="s">
        <v>171</v>
      </c>
      <c r="B24" s="51" t="s">
        <v>404</v>
      </c>
      <c r="C24" s="32">
        <v>27</v>
      </c>
      <c r="D24" s="32"/>
      <c r="E24" s="32"/>
    </row>
    <row r="25" spans="1:5" ht="16.5" customHeight="1">
      <c r="A25" s="35" t="s">
        <v>167</v>
      </c>
      <c r="B25" s="52" t="s">
        <v>405</v>
      </c>
      <c r="C25" s="32">
        <v>4</v>
      </c>
      <c r="D25" s="32"/>
      <c r="E25" s="32"/>
    </row>
    <row r="26" spans="1:5" ht="16.5" customHeight="1">
      <c r="A26" s="35" t="s">
        <v>169</v>
      </c>
      <c r="B26" s="53" t="s">
        <v>406</v>
      </c>
      <c r="C26" s="32">
        <v>19</v>
      </c>
      <c r="D26" s="32"/>
      <c r="E26" s="32"/>
    </row>
    <row r="27" spans="1:5" ht="16.5" customHeight="1">
      <c r="A27" s="35" t="s">
        <v>407</v>
      </c>
      <c r="B27" s="32" t="s">
        <v>408</v>
      </c>
      <c r="C27" s="32">
        <v>3</v>
      </c>
      <c r="D27" s="32"/>
      <c r="E27" s="32"/>
    </row>
    <row r="28" spans="1:5" ht="16.5" customHeight="1">
      <c r="A28" s="35" t="s">
        <v>409</v>
      </c>
      <c r="B28" s="42" t="s">
        <v>410</v>
      </c>
      <c r="C28" s="32">
        <v>4</v>
      </c>
      <c r="D28" s="32"/>
      <c r="E28" s="32"/>
    </row>
    <row r="29" spans="1:5" ht="16.5" customHeight="1">
      <c r="A29" s="35" t="s">
        <v>411</v>
      </c>
      <c r="B29" s="32" t="s">
        <v>412</v>
      </c>
      <c r="C29" s="32">
        <v>1</v>
      </c>
      <c r="D29" s="32"/>
      <c r="E29" s="32"/>
    </row>
    <row r="30" spans="1:5" ht="16.5" customHeight="1">
      <c r="A30" s="35" t="s">
        <v>413</v>
      </c>
      <c r="B30" s="32" t="s">
        <v>414</v>
      </c>
      <c r="C30" s="32">
        <v>1</v>
      </c>
      <c r="D30" s="32"/>
      <c r="E30" s="32"/>
    </row>
    <row r="31" spans="1:5" ht="16.5" customHeight="1">
      <c r="A31" s="35"/>
      <c r="B31" s="32"/>
      <c r="C31" s="32"/>
      <c r="D31" s="36" t="s">
        <v>177</v>
      </c>
      <c r="E31" s="36" t="s">
        <v>178</v>
      </c>
    </row>
    <row r="32" spans="1:5" ht="16.5" customHeight="1">
      <c r="A32" s="35"/>
      <c r="B32" s="32"/>
      <c r="C32" s="32"/>
      <c r="D32" s="32">
        <v>95</v>
      </c>
      <c r="E32" s="32">
        <v>14</v>
      </c>
    </row>
    <row r="33" spans="1:5" ht="16.5" customHeight="1">
      <c r="A33" s="30" t="s">
        <v>14</v>
      </c>
      <c r="B33" s="31"/>
      <c r="C33" s="31"/>
      <c r="D33" s="31"/>
      <c r="E33" s="31"/>
    </row>
    <row r="34" spans="1:5" ht="16.5" customHeight="1">
      <c r="A34" s="35" t="s">
        <v>415</v>
      </c>
      <c r="B34" s="42" t="s">
        <v>416</v>
      </c>
      <c r="C34" s="32">
        <v>4</v>
      </c>
      <c r="D34" s="32"/>
      <c r="E34" s="32"/>
    </row>
    <row r="35" spans="1:5" ht="16.5" customHeight="1">
      <c r="A35" s="35" t="s">
        <v>417</v>
      </c>
      <c r="B35" s="42" t="s">
        <v>418</v>
      </c>
      <c r="C35" s="32">
        <v>3</v>
      </c>
      <c r="D35" s="32"/>
      <c r="E35" s="32"/>
    </row>
    <row r="36" spans="1:5" ht="16.5" customHeight="1">
      <c r="A36" s="32"/>
      <c r="B36" s="32"/>
      <c r="C36" s="32"/>
      <c r="D36" s="36" t="s">
        <v>155</v>
      </c>
      <c r="E36" s="36" t="s">
        <v>156</v>
      </c>
    </row>
    <row r="37" spans="1:5" ht="16.5" customHeight="1">
      <c r="A37" s="32"/>
      <c r="B37" s="32"/>
      <c r="C37" s="32"/>
      <c r="D37" s="32">
        <v>7</v>
      </c>
      <c r="E37" s="32">
        <v>2</v>
      </c>
    </row>
    <row r="38" spans="1:5" ht="16.5" customHeight="1">
      <c r="A38" s="32"/>
      <c r="B38" s="32"/>
      <c r="C38" s="32"/>
      <c r="D38" s="32"/>
      <c r="E38" s="32"/>
    </row>
    <row r="39" spans="1:5" ht="16.5" customHeight="1">
      <c r="A39" s="32"/>
      <c r="B39" s="32"/>
      <c r="C39" s="32"/>
      <c r="D39" s="34" t="s">
        <v>145</v>
      </c>
      <c r="E39" s="34" t="s">
        <v>146</v>
      </c>
    </row>
    <row r="40" spans="1:5" ht="16.5" customHeight="1">
      <c r="A40" s="32"/>
      <c r="B40" s="32"/>
      <c r="C40" s="32"/>
      <c r="D40" s="38">
        <v>111</v>
      </c>
      <c r="E40" s="38">
        <v>21</v>
      </c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4"/>
  <sheetViews>
    <sheetView zoomScale="80" zoomScaleNormal="80" workbookViewId="0">
      <pane ySplit="1" topLeftCell="A2" activePane="bottomLeft" state="frozen"/>
      <selection pane="bottomLeft" activeCell="A49" sqref="A49"/>
    </sheetView>
  </sheetViews>
  <sheetFormatPr defaultColWidth="8.85546875" defaultRowHeight="16.5" customHeight="1"/>
  <cols>
    <col min="1" max="1" width="43.85546875" style="16" customWidth="1"/>
    <col min="2" max="2" width="85.85546875" style="16" customWidth="1"/>
    <col min="3" max="3" width="15.85546875" style="16" customWidth="1"/>
    <col min="4" max="4" width="20.85546875" style="16" customWidth="1"/>
    <col min="5" max="5" width="27.42578125" style="16" customWidth="1"/>
    <col min="6" max="6" width="15.85546875" style="16" customWidth="1"/>
  </cols>
  <sheetData>
    <row r="1" spans="1:5" ht="16.5" customHeight="1">
      <c r="A1" s="39" t="s">
        <v>60</v>
      </c>
      <c r="B1" s="29" t="s">
        <v>61</v>
      </c>
      <c r="C1" s="29" t="s">
        <v>62</v>
      </c>
      <c r="D1" s="29" t="s">
        <v>147</v>
      </c>
      <c r="E1" s="29" t="s">
        <v>148</v>
      </c>
    </row>
    <row r="2" spans="1:5" ht="16.5" customHeight="1">
      <c r="A2" s="40" t="s">
        <v>32</v>
      </c>
      <c r="B2" s="31"/>
      <c r="C2" s="31"/>
      <c r="D2" s="31"/>
      <c r="E2" s="31"/>
    </row>
    <row r="3" spans="1:5" ht="16.5" customHeight="1">
      <c r="A3" s="35" t="s">
        <v>419</v>
      </c>
      <c r="B3" s="42" t="s">
        <v>420</v>
      </c>
      <c r="C3" s="32">
        <v>1</v>
      </c>
      <c r="D3" s="32"/>
      <c r="E3" s="32"/>
    </row>
    <row r="4" spans="1:5" ht="16.5" customHeight="1">
      <c r="A4" s="35" t="s">
        <v>227</v>
      </c>
      <c r="B4" s="42" t="s">
        <v>421</v>
      </c>
      <c r="C4" s="32">
        <v>7</v>
      </c>
      <c r="D4" s="32"/>
      <c r="E4" s="32"/>
    </row>
    <row r="5" spans="1:5" ht="16.5" customHeight="1">
      <c r="A5" s="35" t="s">
        <v>239</v>
      </c>
      <c r="B5" s="42" t="s">
        <v>422</v>
      </c>
      <c r="C5" s="32">
        <v>12</v>
      </c>
      <c r="D5" s="32"/>
      <c r="E5" s="32"/>
    </row>
    <row r="6" spans="1:5" ht="16.5" customHeight="1">
      <c r="A6" s="35" t="s">
        <v>233</v>
      </c>
      <c r="B6" s="53" t="s">
        <v>423</v>
      </c>
      <c r="C6" s="32">
        <v>40</v>
      </c>
      <c r="D6" s="32"/>
      <c r="E6" s="32"/>
    </row>
    <row r="7" spans="1:5" ht="16.5" customHeight="1">
      <c r="A7" s="35" t="s">
        <v>235</v>
      </c>
      <c r="B7" s="53" t="s">
        <v>424</v>
      </c>
      <c r="C7" s="32">
        <v>16</v>
      </c>
      <c r="D7" s="32"/>
      <c r="E7" s="32"/>
    </row>
    <row r="8" spans="1:5" ht="16.5" customHeight="1">
      <c r="A8" s="35" t="s">
        <v>425</v>
      </c>
      <c r="B8" s="42" t="s">
        <v>426</v>
      </c>
      <c r="C8" s="32">
        <v>3</v>
      </c>
      <c r="D8" s="32"/>
      <c r="E8" s="32"/>
    </row>
    <row r="9" spans="1:5" ht="16.5" customHeight="1">
      <c r="A9" s="35" t="s">
        <v>237</v>
      </c>
      <c r="B9" s="32" t="s">
        <v>427</v>
      </c>
      <c r="C9" s="32">
        <v>1</v>
      </c>
      <c r="D9" s="32"/>
      <c r="E9" s="32"/>
    </row>
    <row r="10" spans="1:5" ht="16.5" customHeight="1">
      <c r="A10" s="35" t="s">
        <v>428</v>
      </c>
      <c r="B10" s="42" t="s">
        <v>429</v>
      </c>
      <c r="C10" s="32">
        <v>4</v>
      </c>
      <c r="D10" s="32"/>
      <c r="E10" s="32"/>
    </row>
    <row r="11" spans="1:5" ht="16.5" customHeight="1">
      <c r="A11" s="35" t="s">
        <v>430</v>
      </c>
      <c r="B11" s="42" t="s">
        <v>431</v>
      </c>
      <c r="C11" s="32">
        <v>3</v>
      </c>
      <c r="D11" s="32"/>
      <c r="E11" s="32"/>
    </row>
    <row r="12" spans="1:5" ht="16.5" customHeight="1">
      <c r="A12" s="35" t="s">
        <v>432</v>
      </c>
      <c r="B12" s="42" t="s">
        <v>433</v>
      </c>
      <c r="C12" s="32">
        <v>1</v>
      </c>
      <c r="D12" s="32"/>
      <c r="E12" s="32"/>
    </row>
    <row r="13" spans="1:5" ht="16.5" customHeight="1">
      <c r="A13" s="35" t="s">
        <v>241</v>
      </c>
      <c r="B13" s="42" t="s">
        <v>434</v>
      </c>
      <c r="C13" s="32">
        <v>5</v>
      </c>
      <c r="D13" s="32"/>
      <c r="E13" s="32"/>
    </row>
    <row r="14" spans="1:5" ht="16.5" customHeight="1">
      <c r="A14" s="35" t="s">
        <v>435</v>
      </c>
      <c r="B14" s="42" t="s">
        <v>436</v>
      </c>
      <c r="C14" s="32">
        <v>2</v>
      </c>
      <c r="D14" s="32"/>
      <c r="E14" s="32"/>
    </row>
    <row r="15" spans="1:5" ht="16.5" customHeight="1">
      <c r="A15" s="35" t="s">
        <v>437</v>
      </c>
      <c r="B15" s="42" t="s">
        <v>438</v>
      </c>
      <c r="C15" s="32">
        <v>1</v>
      </c>
      <c r="D15" s="32"/>
      <c r="E15" s="32"/>
    </row>
    <row r="16" spans="1:5" ht="16.5" customHeight="1">
      <c r="A16" s="41"/>
      <c r="B16" s="32"/>
      <c r="C16" s="36"/>
      <c r="D16" s="36" t="s">
        <v>245</v>
      </c>
      <c r="E16" s="36" t="s">
        <v>246</v>
      </c>
    </row>
    <row r="17" spans="1:5" ht="16.5" customHeight="1">
      <c r="A17" s="41"/>
      <c r="B17" s="32"/>
      <c r="C17" s="32"/>
      <c r="D17" s="32">
        <v>96</v>
      </c>
      <c r="E17" s="32">
        <v>13</v>
      </c>
    </row>
    <row r="18" spans="1:5" ht="16.5" customHeight="1">
      <c r="A18" s="40" t="s">
        <v>33</v>
      </c>
      <c r="B18" s="31"/>
      <c r="C18" s="31"/>
      <c r="D18" s="31"/>
      <c r="E18" s="31"/>
    </row>
    <row r="19" spans="1:5" ht="16.5" customHeight="1">
      <c r="A19" s="35" t="s">
        <v>249</v>
      </c>
      <c r="B19" s="42" t="s">
        <v>439</v>
      </c>
      <c r="C19" s="32">
        <v>16</v>
      </c>
      <c r="D19" s="32"/>
      <c r="E19" s="32"/>
    </row>
    <row r="20" spans="1:5" ht="16.5" customHeight="1">
      <c r="A20" s="35" t="s">
        <v>440</v>
      </c>
      <c r="B20" s="42" t="s">
        <v>441</v>
      </c>
      <c r="C20" s="32">
        <v>6</v>
      </c>
      <c r="D20" s="32"/>
      <c r="E20" s="32"/>
    </row>
    <row r="21" spans="1:5" ht="16.5" customHeight="1">
      <c r="A21" s="35" t="s">
        <v>442</v>
      </c>
      <c r="B21" s="42" t="s">
        <v>443</v>
      </c>
      <c r="C21" s="32">
        <v>1</v>
      </c>
      <c r="D21" s="32"/>
      <c r="E21" s="32"/>
    </row>
    <row r="22" spans="1:5" ht="16.5" customHeight="1">
      <c r="A22" s="35" t="s">
        <v>253</v>
      </c>
      <c r="B22" s="42" t="s">
        <v>444</v>
      </c>
      <c r="C22" s="32">
        <v>4</v>
      </c>
      <c r="D22" s="32"/>
      <c r="E22" s="32"/>
    </row>
    <row r="23" spans="1:5" ht="16.5" customHeight="1">
      <c r="A23" s="35" t="s">
        <v>445</v>
      </c>
      <c r="B23" s="42" t="s">
        <v>446</v>
      </c>
      <c r="C23" s="32">
        <v>4</v>
      </c>
      <c r="D23" s="32"/>
      <c r="E23" s="32"/>
    </row>
    <row r="24" spans="1:5" ht="16.5" customHeight="1">
      <c r="A24" s="35" t="s">
        <v>447</v>
      </c>
      <c r="B24" s="42" t="s">
        <v>448</v>
      </c>
      <c r="C24" s="32">
        <v>2</v>
      </c>
      <c r="D24" s="32"/>
      <c r="E24" s="32"/>
    </row>
    <row r="25" spans="1:5" ht="16.5" customHeight="1">
      <c r="A25" s="35" t="s">
        <v>449</v>
      </c>
      <c r="B25" s="42" t="s">
        <v>450</v>
      </c>
      <c r="C25" s="32">
        <v>2</v>
      </c>
      <c r="D25" s="32"/>
      <c r="E25" s="32"/>
    </row>
    <row r="26" spans="1:5" ht="16.5" customHeight="1">
      <c r="A26" s="35" t="s">
        <v>255</v>
      </c>
      <c r="B26" s="32" t="s">
        <v>451</v>
      </c>
      <c r="C26" s="32">
        <v>3</v>
      </c>
      <c r="D26" s="32"/>
      <c r="E26" s="32"/>
    </row>
    <row r="27" spans="1:5" ht="16.5" customHeight="1">
      <c r="A27" s="35" t="s">
        <v>257</v>
      </c>
      <c r="B27" s="53" t="s">
        <v>452</v>
      </c>
      <c r="C27" s="32">
        <v>14</v>
      </c>
      <c r="D27" s="32"/>
      <c r="E27" s="32"/>
    </row>
    <row r="28" spans="1:5" ht="16.5" customHeight="1">
      <c r="A28" s="35" t="s">
        <v>259</v>
      </c>
      <c r="B28" s="42" t="s">
        <v>453</v>
      </c>
      <c r="C28" s="32">
        <v>7</v>
      </c>
      <c r="D28" s="32"/>
      <c r="E28" s="32"/>
    </row>
    <row r="29" spans="1:5" ht="16.5" customHeight="1">
      <c r="A29" s="41"/>
      <c r="B29" s="32"/>
      <c r="C29" s="36"/>
      <c r="D29" s="36" t="s">
        <v>261</v>
      </c>
      <c r="E29" s="36" t="s">
        <v>262</v>
      </c>
    </row>
    <row r="30" spans="1:5" ht="16.5" customHeight="1">
      <c r="A30" s="41"/>
      <c r="B30" s="32"/>
      <c r="C30" s="32"/>
      <c r="D30" s="32">
        <v>59</v>
      </c>
      <c r="E30" s="32">
        <v>10</v>
      </c>
    </row>
    <row r="31" spans="1:5" ht="16.5" customHeight="1">
      <c r="A31" s="40" t="s">
        <v>27</v>
      </c>
      <c r="B31" s="31"/>
      <c r="C31" s="31"/>
      <c r="D31" s="31"/>
      <c r="E31" s="31"/>
    </row>
    <row r="32" spans="1:5" ht="16.5" customHeight="1">
      <c r="A32" s="35" t="s">
        <v>195</v>
      </c>
      <c r="B32" s="42" t="s">
        <v>454</v>
      </c>
      <c r="C32" s="32">
        <v>2</v>
      </c>
      <c r="D32" s="32"/>
      <c r="E32" s="32"/>
    </row>
    <row r="33" spans="1:5" ht="16.5" customHeight="1">
      <c r="A33" s="35" t="s">
        <v>193</v>
      </c>
      <c r="B33" s="53" t="s">
        <v>455</v>
      </c>
      <c r="C33" s="32">
        <v>20</v>
      </c>
      <c r="D33" s="32"/>
      <c r="E33" s="32"/>
    </row>
    <row r="34" spans="1:5" ht="16.5" customHeight="1">
      <c r="A34" s="35" t="s">
        <v>456</v>
      </c>
      <c r="B34" s="42" t="s">
        <v>457</v>
      </c>
      <c r="C34" s="32">
        <v>4</v>
      </c>
      <c r="D34" s="32"/>
      <c r="E34" s="32"/>
    </row>
    <row r="35" spans="1:5" ht="16.5" customHeight="1">
      <c r="A35" s="35" t="s">
        <v>458</v>
      </c>
      <c r="B35" s="52" t="s">
        <v>459</v>
      </c>
      <c r="C35" s="32">
        <v>1</v>
      </c>
      <c r="D35" s="32"/>
      <c r="E35" s="32"/>
    </row>
    <row r="36" spans="1:5" ht="16.5" customHeight="1">
      <c r="A36" s="35" t="s">
        <v>460</v>
      </c>
      <c r="B36" s="42" t="s">
        <v>461</v>
      </c>
      <c r="C36" s="32">
        <v>1</v>
      </c>
      <c r="D36" s="32"/>
      <c r="E36" s="32"/>
    </row>
    <row r="37" spans="1:5" ht="16.5" customHeight="1">
      <c r="A37" s="35" t="s">
        <v>462</v>
      </c>
      <c r="B37" s="52" t="s">
        <v>463</v>
      </c>
      <c r="C37" s="32">
        <v>1</v>
      </c>
      <c r="D37" s="32"/>
      <c r="E37" s="32"/>
    </row>
    <row r="38" spans="1:5" ht="16.5" customHeight="1">
      <c r="A38" s="35" t="s">
        <v>191</v>
      </c>
      <c r="B38" s="52" t="s">
        <v>464</v>
      </c>
      <c r="C38" s="32">
        <v>1</v>
      </c>
      <c r="D38" s="32"/>
      <c r="E38" s="32"/>
    </row>
    <row r="39" spans="1:5" ht="16.5" customHeight="1">
      <c r="A39" s="35"/>
      <c r="B39" s="32"/>
      <c r="C39" s="36"/>
      <c r="D39" s="36" t="s">
        <v>201</v>
      </c>
      <c r="E39" s="36" t="s">
        <v>202</v>
      </c>
    </row>
    <row r="40" spans="1:5" ht="15" customHeight="1">
      <c r="A40" s="41"/>
      <c r="B40" s="32"/>
      <c r="C40" s="32"/>
      <c r="D40" s="32">
        <v>30</v>
      </c>
      <c r="E40" s="32">
        <v>7</v>
      </c>
    </row>
    <row r="41" spans="1:5" ht="16.5" customHeight="1">
      <c r="A41" s="40" t="s">
        <v>34</v>
      </c>
      <c r="B41" s="31"/>
      <c r="C41" s="31"/>
      <c r="D41" s="31"/>
      <c r="E41" s="31"/>
    </row>
    <row r="42" spans="1:5" ht="16.5" customHeight="1">
      <c r="A42" s="35" t="s">
        <v>465</v>
      </c>
      <c r="B42" s="42" t="s">
        <v>466</v>
      </c>
      <c r="C42" s="32">
        <v>1</v>
      </c>
      <c r="D42" s="32"/>
      <c r="E42" s="32"/>
    </row>
    <row r="43" spans="1:5" ht="16.5" customHeight="1">
      <c r="A43" s="35" t="s">
        <v>467</v>
      </c>
      <c r="B43" s="53" t="s">
        <v>468</v>
      </c>
      <c r="C43" s="32">
        <v>16</v>
      </c>
      <c r="D43" s="32"/>
      <c r="E43" s="32"/>
    </row>
    <row r="44" spans="1:5" ht="16.5" customHeight="1">
      <c r="A44" s="35" t="s">
        <v>469</v>
      </c>
      <c r="B44" s="42" t="s">
        <v>470</v>
      </c>
      <c r="C44" s="32">
        <v>2</v>
      </c>
      <c r="D44" s="32"/>
      <c r="E44" s="32"/>
    </row>
    <row r="45" spans="1:5" ht="16.5" customHeight="1">
      <c r="A45" s="35" t="s">
        <v>471</v>
      </c>
      <c r="B45" s="42" t="s">
        <v>472</v>
      </c>
      <c r="C45" s="32">
        <v>2</v>
      </c>
      <c r="D45" s="32"/>
      <c r="E45" s="32"/>
    </row>
    <row r="46" spans="1:5" ht="16.5" customHeight="1">
      <c r="A46" s="49"/>
      <c r="B46" s="32"/>
      <c r="C46" s="36"/>
      <c r="D46" s="36" t="s">
        <v>269</v>
      </c>
      <c r="E46" s="36" t="s">
        <v>270</v>
      </c>
    </row>
    <row r="47" spans="1:5" ht="16.5" customHeight="1">
      <c r="A47" s="49"/>
      <c r="B47" s="32"/>
      <c r="C47" s="32"/>
      <c r="D47" s="32">
        <v>21</v>
      </c>
      <c r="E47" s="32">
        <v>4</v>
      </c>
    </row>
    <row r="48" spans="1:5" ht="16.5" customHeight="1">
      <c r="A48" s="40" t="s">
        <v>30</v>
      </c>
      <c r="B48" s="31"/>
      <c r="C48" s="31"/>
      <c r="D48" s="31"/>
      <c r="E48" s="31"/>
    </row>
    <row r="49" spans="1:5" ht="16.5" customHeight="1">
      <c r="A49" s="35" t="s">
        <v>473</v>
      </c>
      <c r="B49" s="42" t="s">
        <v>474</v>
      </c>
      <c r="C49" s="32">
        <v>2</v>
      </c>
      <c r="D49" s="32"/>
      <c r="E49" s="32"/>
    </row>
    <row r="50" spans="1:5" ht="16.5" customHeight="1">
      <c r="A50" s="35" t="s">
        <v>211</v>
      </c>
      <c r="B50" s="49" t="s">
        <v>475</v>
      </c>
      <c r="C50" s="32">
        <v>9</v>
      </c>
      <c r="D50" s="32"/>
      <c r="E50" s="32"/>
    </row>
    <row r="51" spans="1:5" ht="16.5" customHeight="1">
      <c r="A51" s="35" t="s">
        <v>476</v>
      </c>
      <c r="B51" s="42" t="s">
        <v>477</v>
      </c>
      <c r="C51" s="32">
        <v>2</v>
      </c>
      <c r="D51" s="32"/>
      <c r="E51" s="32"/>
    </row>
    <row r="52" spans="1:5" ht="16.5" customHeight="1">
      <c r="A52" s="35" t="s">
        <v>478</v>
      </c>
      <c r="B52" s="53" t="s">
        <v>479</v>
      </c>
      <c r="C52" s="32">
        <v>3</v>
      </c>
      <c r="D52" s="32"/>
      <c r="E52" s="32"/>
    </row>
    <row r="53" spans="1:5" ht="16.5" customHeight="1">
      <c r="A53" s="35" t="s">
        <v>209</v>
      </c>
      <c r="B53" s="42" t="s">
        <v>480</v>
      </c>
      <c r="C53" s="32">
        <v>1</v>
      </c>
      <c r="D53" s="32"/>
      <c r="E53" s="32"/>
    </row>
    <row r="54" spans="1:5" ht="16.5" customHeight="1">
      <c r="A54" s="41"/>
      <c r="B54" s="32"/>
      <c r="C54" s="36"/>
      <c r="D54" s="36" t="s">
        <v>213</v>
      </c>
      <c r="E54" s="36" t="s">
        <v>214</v>
      </c>
    </row>
    <row r="55" spans="1:5" ht="16.5" customHeight="1">
      <c r="A55" s="49"/>
      <c r="B55" s="32"/>
      <c r="C55" s="32"/>
      <c r="D55" s="32">
        <v>17</v>
      </c>
      <c r="E55" s="32">
        <v>5</v>
      </c>
    </row>
    <row r="56" spans="1:5" ht="16.5" customHeight="1">
      <c r="A56" s="40" t="s">
        <v>29</v>
      </c>
      <c r="B56" s="31"/>
      <c r="C56" s="31"/>
      <c r="D56" s="31"/>
      <c r="E56" s="31"/>
    </row>
    <row r="57" spans="1:5" ht="16.5" customHeight="1">
      <c r="A57" s="35" t="s">
        <v>481</v>
      </c>
      <c r="B57" s="42" t="s">
        <v>482</v>
      </c>
      <c r="C57" s="32">
        <v>2</v>
      </c>
      <c r="D57" s="32"/>
      <c r="E57" s="32"/>
    </row>
    <row r="58" spans="1:5" ht="16.5" customHeight="1">
      <c r="A58" s="35" t="s">
        <v>205</v>
      </c>
      <c r="B58" s="42" t="s">
        <v>483</v>
      </c>
      <c r="C58" s="32">
        <v>5</v>
      </c>
      <c r="D58" s="32"/>
      <c r="E58" s="32"/>
    </row>
    <row r="59" spans="1:5" ht="16.5" customHeight="1">
      <c r="A59" s="49"/>
      <c r="B59" s="32"/>
      <c r="C59" s="36"/>
      <c r="D59" s="36" t="s">
        <v>207</v>
      </c>
      <c r="E59" s="36" t="s">
        <v>208</v>
      </c>
    </row>
    <row r="60" spans="1:5" ht="16.5" customHeight="1">
      <c r="A60" s="49"/>
      <c r="B60" s="32"/>
      <c r="C60" s="32"/>
      <c r="D60" s="32">
        <v>7</v>
      </c>
      <c r="E60" s="32">
        <v>2</v>
      </c>
    </row>
    <row r="61" spans="1:5" ht="16.5" customHeight="1">
      <c r="A61" s="40" t="s">
        <v>31</v>
      </c>
      <c r="B61" s="31"/>
      <c r="C61" s="31"/>
      <c r="D61" s="31"/>
      <c r="E61" s="31"/>
    </row>
    <row r="62" spans="1:5" ht="16.5" customHeight="1">
      <c r="A62" s="35" t="s">
        <v>217</v>
      </c>
      <c r="B62" s="42" t="s">
        <v>484</v>
      </c>
      <c r="C62" s="32">
        <v>2</v>
      </c>
      <c r="D62" s="32"/>
      <c r="E62" s="32"/>
    </row>
    <row r="63" spans="1:5" ht="16.5" customHeight="1">
      <c r="A63" s="35" t="s">
        <v>219</v>
      </c>
      <c r="B63" s="42" t="s">
        <v>485</v>
      </c>
      <c r="C63" s="32">
        <v>10</v>
      </c>
      <c r="D63" s="32"/>
      <c r="E63" s="32"/>
    </row>
    <row r="64" spans="1:5" ht="16.5" customHeight="1">
      <c r="A64" s="35" t="s">
        <v>486</v>
      </c>
      <c r="B64" s="53" t="s">
        <v>487</v>
      </c>
      <c r="C64" s="32">
        <v>13</v>
      </c>
      <c r="D64" s="32"/>
      <c r="E64" s="32"/>
    </row>
    <row r="65" spans="1:5" ht="16.5" customHeight="1">
      <c r="A65" s="35" t="s">
        <v>488</v>
      </c>
      <c r="B65" s="42" t="s">
        <v>489</v>
      </c>
      <c r="C65" s="32">
        <v>1</v>
      </c>
      <c r="D65" s="32"/>
      <c r="E65" s="32"/>
    </row>
    <row r="66" spans="1:5" ht="16.5" customHeight="1">
      <c r="A66" s="49"/>
      <c r="B66" s="32"/>
      <c r="C66" s="32"/>
      <c r="D66" s="36" t="s">
        <v>223</v>
      </c>
      <c r="E66" s="36" t="s">
        <v>224</v>
      </c>
    </row>
    <row r="67" spans="1:5" ht="16.5" customHeight="1">
      <c r="A67" s="49"/>
      <c r="B67" s="32"/>
      <c r="C67" s="32"/>
      <c r="D67" s="32">
        <v>26</v>
      </c>
      <c r="E67" s="32">
        <v>4</v>
      </c>
    </row>
    <row r="68" spans="1:5" ht="16.5" customHeight="1">
      <c r="A68" s="40" t="s">
        <v>37</v>
      </c>
      <c r="B68" s="31"/>
      <c r="C68" s="31"/>
      <c r="D68" s="31"/>
      <c r="E68" s="31"/>
    </row>
    <row r="69" spans="1:5" ht="16.5" customHeight="1">
      <c r="A69" s="35" t="s">
        <v>490</v>
      </c>
      <c r="B69" s="42" t="s">
        <v>491</v>
      </c>
      <c r="C69" s="32">
        <v>2</v>
      </c>
      <c r="D69" s="32"/>
      <c r="E69" s="32"/>
    </row>
    <row r="70" spans="1:5" ht="16.5" customHeight="1">
      <c r="A70" s="32"/>
      <c r="B70" s="32"/>
      <c r="C70" s="32"/>
      <c r="D70" s="36" t="s">
        <v>492</v>
      </c>
      <c r="E70" s="36" t="s">
        <v>493</v>
      </c>
    </row>
    <row r="71" spans="1:5" ht="16.5" customHeight="1">
      <c r="A71" s="32"/>
      <c r="B71" s="32"/>
      <c r="C71" s="32"/>
      <c r="D71" s="32">
        <v>2</v>
      </c>
      <c r="E71" s="32">
        <v>1</v>
      </c>
    </row>
    <row r="72" spans="1:5" ht="16.5" customHeight="1">
      <c r="A72" s="32"/>
      <c r="B72" s="32"/>
      <c r="C72" s="32"/>
      <c r="D72" s="32"/>
      <c r="E72" s="32"/>
    </row>
    <row r="73" spans="1:5" ht="16.5" customHeight="1">
      <c r="A73" s="32"/>
      <c r="B73" s="32"/>
      <c r="C73" s="32"/>
      <c r="D73" s="34" t="s">
        <v>145</v>
      </c>
      <c r="E73" s="34" t="s">
        <v>146</v>
      </c>
    </row>
    <row r="74" spans="1:5" ht="16.5" customHeight="1">
      <c r="A74" s="32"/>
      <c r="B74" s="32"/>
      <c r="C74" s="32"/>
      <c r="D74" s="38">
        <v>258</v>
      </c>
      <c r="E74" s="38">
        <v>46</v>
      </c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8"/>
  <sheetViews>
    <sheetView zoomScale="80" zoomScaleNormal="80" workbookViewId="0">
      <pane ySplit="1" topLeftCell="A30" activePane="bottomLeft" state="frozen"/>
      <selection pane="bottomLeft" activeCell="C47" sqref="C47"/>
    </sheetView>
  </sheetViews>
  <sheetFormatPr defaultColWidth="8.85546875" defaultRowHeight="16.5" customHeight="1"/>
  <cols>
    <col min="1" max="1" width="39.85546875" style="16" customWidth="1"/>
    <col min="2" max="2" width="85.85546875" style="16" customWidth="1"/>
    <col min="3" max="3" width="15.85546875" style="16" customWidth="1"/>
    <col min="4" max="4" width="20.85546875" style="16" customWidth="1"/>
    <col min="5" max="5" width="29.7109375" style="16" customWidth="1"/>
    <col min="6" max="6" width="20.85546875" style="16" customWidth="1"/>
  </cols>
  <sheetData>
    <row r="1" spans="1:5" ht="16.5" customHeight="1">
      <c r="A1" s="29" t="s">
        <v>60</v>
      </c>
      <c r="B1" s="29" t="s">
        <v>61</v>
      </c>
      <c r="C1" s="29" t="s">
        <v>62</v>
      </c>
      <c r="D1" s="29" t="s">
        <v>147</v>
      </c>
      <c r="E1" s="29" t="s">
        <v>148</v>
      </c>
    </row>
    <row r="2" spans="1:5" ht="16.5" customHeight="1">
      <c r="A2" s="30" t="s">
        <v>42</v>
      </c>
      <c r="B2" s="31"/>
      <c r="C2" s="31"/>
      <c r="D2" s="31"/>
      <c r="E2" s="31"/>
    </row>
    <row r="3" spans="1:5" ht="16.5" customHeight="1">
      <c r="A3" s="35" t="s">
        <v>293</v>
      </c>
      <c r="B3" s="42" t="s">
        <v>494</v>
      </c>
      <c r="C3" s="32">
        <v>8</v>
      </c>
      <c r="D3" s="32"/>
      <c r="E3" s="32"/>
    </row>
    <row r="4" spans="1:5" ht="16.5" customHeight="1">
      <c r="A4" s="35" t="s">
        <v>495</v>
      </c>
      <c r="B4" s="42" t="s">
        <v>496</v>
      </c>
      <c r="C4" s="32">
        <v>2</v>
      </c>
      <c r="D4" s="32"/>
      <c r="E4" s="32"/>
    </row>
    <row r="5" spans="1:5" ht="16.5" customHeight="1">
      <c r="A5" s="35" t="s">
        <v>277</v>
      </c>
      <c r="B5" s="42" t="s">
        <v>497</v>
      </c>
      <c r="C5" s="32">
        <v>10</v>
      </c>
      <c r="D5" s="32"/>
      <c r="E5" s="32"/>
    </row>
    <row r="6" spans="1:5" ht="16.5" customHeight="1">
      <c r="A6" s="35" t="s">
        <v>289</v>
      </c>
      <c r="B6" s="42" t="s">
        <v>498</v>
      </c>
      <c r="C6" s="32">
        <v>2</v>
      </c>
      <c r="D6" s="32"/>
      <c r="E6" s="32"/>
    </row>
    <row r="7" spans="1:5" ht="16.5" customHeight="1">
      <c r="A7" s="35" t="s">
        <v>299</v>
      </c>
      <c r="B7" s="32" t="s">
        <v>499</v>
      </c>
      <c r="C7" s="32">
        <v>3</v>
      </c>
      <c r="D7" s="32"/>
      <c r="E7" s="32"/>
    </row>
    <row r="8" spans="1:5" ht="16.5" customHeight="1">
      <c r="A8" s="35" t="s">
        <v>275</v>
      </c>
      <c r="B8" s="42" t="s">
        <v>500</v>
      </c>
      <c r="C8" s="32">
        <v>14</v>
      </c>
      <c r="D8" s="32"/>
      <c r="E8" s="32"/>
    </row>
    <row r="9" spans="1:5" ht="16.5" customHeight="1">
      <c r="A9" s="35" t="s">
        <v>287</v>
      </c>
      <c r="B9" s="32" t="s">
        <v>501</v>
      </c>
      <c r="C9" s="32">
        <v>4</v>
      </c>
      <c r="D9" s="32"/>
      <c r="E9" s="32"/>
    </row>
    <row r="10" spans="1:5" ht="16.5" customHeight="1">
      <c r="A10" s="35" t="s">
        <v>502</v>
      </c>
      <c r="B10" s="42" t="s">
        <v>503</v>
      </c>
      <c r="C10" s="32">
        <v>1</v>
      </c>
      <c r="D10" s="32"/>
      <c r="E10" s="32"/>
    </row>
    <row r="11" spans="1:5" ht="16.5" customHeight="1">
      <c r="A11" s="35" t="s">
        <v>504</v>
      </c>
      <c r="B11" s="42" t="s">
        <v>505</v>
      </c>
      <c r="C11" s="32">
        <v>2</v>
      </c>
      <c r="D11" s="32"/>
      <c r="E11" s="32"/>
    </row>
    <row r="12" spans="1:5" ht="16.5" customHeight="1">
      <c r="A12" s="35" t="s">
        <v>506</v>
      </c>
      <c r="B12" s="42" t="s">
        <v>507</v>
      </c>
      <c r="C12" s="32">
        <v>2</v>
      </c>
      <c r="D12" s="32"/>
      <c r="E12" s="32"/>
    </row>
    <row r="13" spans="1:5" ht="16.5" customHeight="1">
      <c r="A13" s="35" t="s">
        <v>508</v>
      </c>
      <c r="B13" s="42" t="s">
        <v>509</v>
      </c>
      <c r="C13" s="32">
        <v>2</v>
      </c>
      <c r="D13" s="41"/>
      <c r="E13" s="32"/>
    </row>
    <row r="14" spans="1:5" ht="16.5" customHeight="1">
      <c r="A14" s="35" t="s">
        <v>510</v>
      </c>
      <c r="B14" s="42" t="s">
        <v>511</v>
      </c>
      <c r="C14" s="32">
        <v>2</v>
      </c>
      <c r="D14" s="32"/>
      <c r="E14" s="32"/>
    </row>
    <row r="15" spans="1:5" ht="16.5" customHeight="1">
      <c r="A15" s="35" t="s">
        <v>512</v>
      </c>
      <c r="B15" s="53" t="s">
        <v>513</v>
      </c>
      <c r="C15" s="32">
        <v>9</v>
      </c>
      <c r="D15" s="32"/>
      <c r="E15" s="32"/>
    </row>
    <row r="16" spans="1:5" ht="16.5" customHeight="1">
      <c r="A16" s="35" t="s">
        <v>309</v>
      </c>
      <c r="B16" s="42" t="s">
        <v>514</v>
      </c>
      <c r="C16" s="32">
        <v>3</v>
      </c>
      <c r="D16" s="32"/>
      <c r="E16" s="32"/>
    </row>
    <row r="17" spans="1:5" ht="16.5" customHeight="1">
      <c r="A17" s="35" t="s">
        <v>515</v>
      </c>
      <c r="B17" s="42" t="s">
        <v>516</v>
      </c>
      <c r="C17" s="32">
        <v>3</v>
      </c>
      <c r="D17" s="32"/>
      <c r="E17" s="32"/>
    </row>
    <row r="18" spans="1:5" ht="16.5" customHeight="1">
      <c r="A18" s="35" t="s">
        <v>301</v>
      </c>
      <c r="B18" s="32" t="s">
        <v>302</v>
      </c>
      <c r="C18" s="32">
        <v>4</v>
      </c>
      <c r="D18" s="32"/>
      <c r="E18" s="32"/>
    </row>
    <row r="19" spans="1:5" ht="16.5" customHeight="1">
      <c r="A19" s="35" t="s">
        <v>517</v>
      </c>
      <c r="B19" s="42" t="s">
        <v>518</v>
      </c>
      <c r="C19" s="32">
        <v>1</v>
      </c>
      <c r="D19" s="32"/>
      <c r="E19" s="32"/>
    </row>
    <row r="20" spans="1:5" ht="16.5" customHeight="1">
      <c r="A20" s="35" t="s">
        <v>519</v>
      </c>
      <c r="B20" s="32" t="s">
        <v>520</v>
      </c>
      <c r="C20" s="32">
        <v>3</v>
      </c>
      <c r="D20" s="32"/>
      <c r="E20" s="32"/>
    </row>
    <row r="21" spans="1:5" ht="16.5" customHeight="1">
      <c r="A21" s="35" t="s">
        <v>521</v>
      </c>
      <c r="B21" s="42" t="s">
        <v>522</v>
      </c>
      <c r="C21" s="32">
        <v>2</v>
      </c>
      <c r="D21" s="32"/>
      <c r="E21" s="32"/>
    </row>
    <row r="22" spans="1:5" ht="16.5" customHeight="1">
      <c r="A22" s="35" t="s">
        <v>523</v>
      </c>
      <c r="B22" s="42" t="s">
        <v>524</v>
      </c>
      <c r="C22" s="32">
        <v>4</v>
      </c>
      <c r="D22" s="32"/>
      <c r="E22" s="32"/>
    </row>
    <row r="23" spans="1:5" ht="16.5" customHeight="1">
      <c r="A23" s="54" t="s">
        <v>525</v>
      </c>
      <c r="B23" s="55" t="s">
        <v>526</v>
      </c>
      <c r="C23" s="56">
        <v>3</v>
      </c>
      <c r="D23" s="32"/>
      <c r="E23" s="32"/>
    </row>
    <row r="24" spans="1:5" ht="16.5" customHeight="1">
      <c r="A24" s="35" t="s">
        <v>527</v>
      </c>
      <c r="B24" s="42" t="s">
        <v>528</v>
      </c>
      <c r="C24" s="32">
        <v>1</v>
      </c>
      <c r="D24" s="32"/>
      <c r="E24" s="32"/>
    </row>
    <row r="25" spans="1:5" ht="16.5" customHeight="1">
      <c r="A25" s="35" t="s">
        <v>529</v>
      </c>
      <c r="B25" s="53" t="s">
        <v>530</v>
      </c>
      <c r="C25" s="32">
        <v>13</v>
      </c>
      <c r="D25" s="32"/>
      <c r="E25" s="32"/>
    </row>
    <row r="26" spans="1:5" ht="16.5" customHeight="1">
      <c r="A26" s="35" t="s">
        <v>531</v>
      </c>
      <c r="B26" s="42" t="s">
        <v>532</v>
      </c>
      <c r="C26" s="32">
        <v>6</v>
      </c>
      <c r="D26" s="32"/>
      <c r="E26" s="32"/>
    </row>
    <row r="27" spans="1:5" ht="16.5" customHeight="1">
      <c r="A27" s="35" t="s">
        <v>533</v>
      </c>
      <c r="B27" s="42" t="s">
        <v>534</v>
      </c>
      <c r="C27" s="32">
        <v>5</v>
      </c>
      <c r="D27" s="32"/>
      <c r="E27" s="32"/>
    </row>
    <row r="28" spans="1:5" ht="16.5" customHeight="1">
      <c r="A28" s="35" t="s">
        <v>535</v>
      </c>
      <c r="B28" s="42" t="s">
        <v>536</v>
      </c>
      <c r="C28" s="32">
        <v>5</v>
      </c>
      <c r="D28" s="32"/>
      <c r="E28" s="32"/>
    </row>
    <row r="29" spans="1:5" ht="16.5" customHeight="1">
      <c r="A29" s="35" t="s">
        <v>537</v>
      </c>
      <c r="B29" s="42" t="s">
        <v>538</v>
      </c>
      <c r="C29" s="32">
        <v>1</v>
      </c>
      <c r="D29" s="32"/>
      <c r="E29" s="32"/>
    </row>
    <row r="30" spans="1:5" ht="16.5" customHeight="1">
      <c r="A30" s="48" t="s">
        <v>539</v>
      </c>
      <c r="B30" s="57" t="s">
        <v>540</v>
      </c>
      <c r="C30" s="32">
        <v>1</v>
      </c>
      <c r="D30" s="32"/>
      <c r="E30" s="32"/>
    </row>
    <row r="31" spans="1:5" ht="16.5" customHeight="1">
      <c r="A31" s="32"/>
      <c r="B31" s="32"/>
      <c r="C31" s="32"/>
      <c r="D31" s="36" t="s">
        <v>313</v>
      </c>
      <c r="E31" s="36" t="s">
        <v>314</v>
      </c>
    </row>
    <row r="32" spans="1:5" ht="16.5" customHeight="1">
      <c r="A32" s="32"/>
      <c r="B32" s="32"/>
      <c r="C32" s="32"/>
      <c r="D32" s="32">
        <v>116</v>
      </c>
      <c r="E32" s="32">
        <v>28</v>
      </c>
    </row>
    <row r="33" spans="1:5" ht="16.5" customHeight="1">
      <c r="A33" s="30" t="s">
        <v>45</v>
      </c>
      <c r="B33" s="31"/>
      <c r="C33" s="31"/>
      <c r="D33" s="31"/>
      <c r="E33" s="31"/>
    </row>
    <row r="34" spans="1:5" ht="16.5" customHeight="1">
      <c r="A34" s="35" t="s">
        <v>541</v>
      </c>
      <c r="B34" s="32" t="s">
        <v>542</v>
      </c>
      <c r="C34" s="32">
        <v>1</v>
      </c>
      <c r="D34" s="32"/>
      <c r="E34" s="32"/>
    </row>
    <row r="35" spans="1:5" ht="16.5" customHeight="1">
      <c r="A35" s="35" t="s">
        <v>543</v>
      </c>
      <c r="B35" s="53" t="s">
        <v>544</v>
      </c>
      <c r="C35" s="32">
        <v>3</v>
      </c>
      <c r="D35" s="32"/>
      <c r="E35" s="32"/>
    </row>
    <row r="36" spans="1:5" ht="16.5" customHeight="1">
      <c r="A36" s="32"/>
      <c r="B36" s="32"/>
      <c r="C36" s="32"/>
      <c r="D36" s="36" t="s">
        <v>545</v>
      </c>
      <c r="E36" s="36" t="s">
        <v>546</v>
      </c>
    </row>
    <row r="37" spans="1:5" ht="16.5" customHeight="1">
      <c r="A37" s="32"/>
      <c r="B37" s="32"/>
      <c r="C37" s="32"/>
      <c r="D37" s="32">
        <v>4</v>
      </c>
      <c r="E37" s="32">
        <v>2</v>
      </c>
    </row>
    <row r="38" spans="1:5" ht="16.5" customHeight="1">
      <c r="A38" s="30" t="s">
        <v>547</v>
      </c>
      <c r="B38" s="31"/>
      <c r="C38" s="31"/>
      <c r="D38" s="31"/>
      <c r="E38" s="31"/>
    </row>
    <row r="39" spans="1:5" ht="16.5" customHeight="1">
      <c r="A39" s="35" t="s">
        <v>548</v>
      </c>
      <c r="B39" s="32" t="s">
        <v>549</v>
      </c>
      <c r="C39" s="32">
        <v>3</v>
      </c>
      <c r="D39" s="32"/>
      <c r="E39" s="32"/>
    </row>
    <row r="40" spans="1:5" ht="16.5" customHeight="1">
      <c r="A40" s="32"/>
      <c r="B40" s="32"/>
      <c r="C40" s="32"/>
      <c r="D40" s="36" t="s">
        <v>550</v>
      </c>
      <c r="E40" s="36" t="s">
        <v>551</v>
      </c>
    </row>
    <row r="41" spans="1:5" ht="16.5" customHeight="1">
      <c r="A41" s="32"/>
      <c r="B41" s="32"/>
      <c r="C41" s="32"/>
      <c r="D41" s="32">
        <v>3</v>
      </c>
      <c r="E41" s="32">
        <v>1</v>
      </c>
    </row>
    <row r="42" spans="1:5" ht="16.5" customHeight="1">
      <c r="A42" s="30" t="s">
        <v>552</v>
      </c>
      <c r="B42" s="31"/>
      <c r="C42" s="31"/>
      <c r="D42" s="31"/>
      <c r="E42" s="31"/>
    </row>
    <row r="43" spans="1:5" ht="16.5" customHeight="1">
      <c r="A43" s="35" t="s">
        <v>553</v>
      </c>
      <c r="B43" s="42" t="s">
        <v>554</v>
      </c>
      <c r="C43" s="32">
        <v>1</v>
      </c>
      <c r="D43" s="32"/>
      <c r="E43" s="32"/>
    </row>
    <row r="44" spans="1:5" ht="16.5" customHeight="1">
      <c r="A44" s="32"/>
      <c r="B44" s="32"/>
      <c r="C44" s="32"/>
      <c r="D44" s="36" t="s">
        <v>555</v>
      </c>
      <c r="E44" s="36" t="s">
        <v>556</v>
      </c>
    </row>
    <row r="45" spans="1:5" ht="16.5" customHeight="1">
      <c r="A45" s="32"/>
      <c r="B45" s="32"/>
      <c r="C45" s="32"/>
      <c r="D45" s="32">
        <v>1</v>
      </c>
      <c r="E45" s="32">
        <v>1</v>
      </c>
    </row>
    <row r="46" spans="1:5" ht="16.5" customHeight="1">
      <c r="A46" s="32"/>
      <c r="B46" s="32"/>
      <c r="C46" s="32"/>
      <c r="D46" s="34"/>
      <c r="E46" s="36"/>
    </row>
    <row r="47" spans="1:5" ht="16.5" customHeight="1">
      <c r="A47" s="32"/>
      <c r="B47" s="32"/>
      <c r="C47" s="32"/>
      <c r="D47" s="34" t="s">
        <v>145</v>
      </c>
      <c r="E47" s="34" t="s">
        <v>146</v>
      </c>
    </row>
    <row r="48" spans="1:5" ht="16.5" customHeight="1">
      <c r="A48" s="32"/>
      <c r="B48" s="32"/>
      <c r="C48" s="32"/>
      <c r="D48" s="38">
        <v>124</v>
      </c>
      <c r="E48" s="38">
        <v>32</v>
      </c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30"/>
  <sheetViews>
    <sheetView topLeftCell="A2" zoomScale="80" zoomScaleNormal="80" workbookViewId="0">
      <selection activeCell="A30" sqref="A30"/>
    </sheetView>
  </sheetViews>
  <sheetFormatPr defaultColWidth="8.85546875" defaultRowHeight="15.75"/>
  <cols>
    <col min="1" max="19" width="5.85546875" style="16" customWidth="1"/>
  </cols>
  <sheetData>
    <row r="1" spans="1:1" ht="16.5" customHeight="1">
      <c r="A1" s="2" t="s">
        <v>557</v>
      </c>
    </row>
    <row r="2" spans="1:1" ht="16.5" customHeight="1"/>
    <row r="3" spans="1:1" ht="16.5" customHeight="1"/>
    <row r="4" spans="1:1" ht="16.5" customHeight="1"/>
    <row r="5" spans="1:1" ht="16.5" customHeight="1"/>
    <row r="6" spans="1:1" ht="16.5" customHeight="1"/>
    <row r="7" spans="1:1" ht="16.5" customHeight="1"/>
    <row r="8" spans="1:1" ht="16.5" customHeight="1"/>
    <row r="9" spans="1:1" ht="16.5" customHeight="1"/>
    <row r="10" spans="1:1" ht="16.5" customHeight="1"/>
    <row r="11" spans="1:1" ht="16.5" customHeight="1"/>
    <row r="12" spans="1:1" ht="16.5" customHeight="1"/>
    <row r="13" spans="1:1" ht="16.5" customHeight="1"/>
    <row r="14" spans="1:1" ht="16.5" customHeight="1"/>
    <row r="15" spans="1:1" ht="16.5" customHeight="1"/>
    <row r="16" spans="1:1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4"/>
  <sheetViews>
    <sheetView zoomScale="80" zoomScaleNormal="80" workbookViewId="0">
      <pane ySplit="1" topLeftCell="A11" activePane="bottomLeft" state="frozen"/>
      <selection pane="bottomLeft" activeCell="A2" sqref="A2"/>
    </sheetView>
  </sheetViews>
  <sheetFormatPr defaultColWidth="8.85546875" defaultRowHeight="15.75" customHeight="1"/>
  <cols>
    <col min="1" max="2" width="93.85546875" style="16" customWidth="1"/>
    <col min="3" max="3" width="15.140625" style="16" customWidth="1"/>
    <col min="4" max="4" width="14.85546875" style="16" customWidth="1"/>
  </cols>
  <sheetData>
    <row r="1" spans="1:3" ht="15.75" customHeight="1">
      <c r="A1" s="39" t="s">
        <v>60</v>
      </c>
      <c r="B1" s="58" t="s">
        <v>61</v>
      </c>
      <c r="C1" s="29" t="s">
        <v>62</v>
      </c>
    </row>
    <row r="2" spans="1:3" ht="15.75" customHeight="1">
      <c r="A2" s="59" t="s">
        <v>11</v>
      </c>
      <c r="B2" s="60"/>
      <c r="C2" s="61"/>
    </row>
    <row r="3" spans="1:3" ht="15.75" customHeight="1">
      <c r="A3" s="32" t="s">
        <v>558</v>
      </c>
      <c r="B3" s="62" t="s">
        <v>559</v>
      </c>
      <c r="C3" s="32">
        <v>1</v>
      </c>
    </row>
    <row r="4" spans="1:3" ht="15.75" customHeight="1">
      <c r="A4" s="32" t="s">
        <v>560</v>
      </c>
      <c r="B4" s="63" t="s">
        <v>561</v>
      </c>
      <c r="C4" s="32">
        <v>2</v>
      </c>
    </row>
    <row r="5" spans="1:3" ht="15.75" customHeight="1">
      <c r="A5" s="32" t="s">
        <v>95</v>
      </c>
      <c r="B5" s="63" t="s">
        <v>562</v>
      </c>
      <c r="C5" s="32">
        <v>13</v>
      </c>
    </row>
    <row r="6" spans="1:3" ht="15.75" customHeight="1">
      <c r="A6" s="32" t="s">
        <v>105</v>
      </c>
      <c r="B6" s="62" t="s">
        <v>563</v>
      </c>
      <c r="C6" s="32">
        <v>43</v>
      </c>
    </row>
    <row r="7" spans="1:3" ht="15.75" customHeight="1">
      <c r="A7" s="49" t="s">
        <v>97</v>
      </c>
      <c r="B7" s="63" t="s">
        <v>564</v>
      </c>
      <c r="C7" s="32">
        <v>23</v>
      </c>
    </row>
    <row r="8" spans="1:3" ht="15.75" customHeight="1">
      <c r="A8" s="32" t="s">
        <v>63</v>
      </c>
      <c r="B8" s="63" t="s">
        <v>565</v>
      </c>
      <c r="C8" s="32">
        <v>5</v>
      </c>
    </row>
    <row r="9" spans="1:3" ht="15.75" customHeight="1">
      <c r="A9" s="49" t="s">
        <v>103</v>
      </c>
      <c r="B9" s="63" t="s">
        <v>566</v>
      </c>
      <c r="C9" s="32">
        <v>1</v>
      </c>
    </row>
    <row r="10" spans="1:3" ht="15.75" customHeight="1">
      <c r="A10" s="49" t="s">
        <v>73</v>
      </c>
      <c r="B10" s="63" t="s">
        <v>567</v>
      </c>
      <c r="C10" s="32">
        <v>2</v>
      </c>
    </row>
    <row r="11" spans="1:3" ht="15.75" customHeight="1">
      <c r="A11" s="49" t="s">
        <v>568</v>
      </c>
      <c r="B11" s="63" t="s">
        <v>569</v>
      </c>
      <c r="C11" s="32">
        <v>3</v>
      </c>
    </row>
    <row r="12" spans="1:3" ht="15.75" customHeight="1">
      <c r="A12" s="49" t="s">
        <v>570</v>
      </c>
      <c r="B12" s="62" t="s">
        <v>571</v>
      </c>
      <c r="C12" s="32">
        <v>4</v>
      </c>
    </row>
    <row r="13" spans="1:3" ht="15.75" customHeight="1">
      <c r="A13" s="49" t="s">
        <v>125</v>
      </c>
      <c r="B13" s="62" t="s">
        <v>572</v>
      </c>
      <c r="C13" s="32">
        <v>4</v>
      </c>
    </row>
    <row r="14" spans="1:3" ht="15.75" customHeight="1">
      <c r="A14" s="49" t="s">
        <v>573</v>
      </c>
      <c r="B14" s="64" t="s">
        <v>574</v>
      </c>
      <c r="C14" s="32">
        <v>3</v>
      </c>
    </row>
    <row r="15" spans="1:3" ht="15.75" customHeight="1">
      <c r="A15" s="49" t="s">
        <v>575</v>
      </c>
      <c r="B15" s="62" t="s">
        <v>576</v>
      </c>
      <c r="C15" s="32">
        <v>4</v>
      </c>
    </row>
    <row r="16" spans="1:3" ht="15.75" customHeight="1">
      <c r="A16" s="49" t="s">
        <v>117</v>
      </c>
      <c r="B16" s="62" t="s">
        <v>577</v>
      </c>
      <c r="C16" s="32">
        <v>7</v>
      </c>
    </row>
    <row r="17" spans="1:3" ht="15.75" customHeight="1">
      <c r="A17" s="49" t="s">
        <v>578</v>
      </c>
      <c r="B17" s="62" t="s">
        <v>579</v>
      </c>
      <c r="C17" s="32">
        <v>1</v>
      </c>
    </row>
    <row r="18" spans="1:3" ht="15.75" customHeight="1">
      <c r="A18" s="49" t="s">
        <v>580</v>
      </c>
      <c r="B18" s="62" t="s">
        <v>581</v>
      </c>
      <c r="C18" s="32">
        <v>1</v>
      </c>
    </row>
    <row r="19" spans="1:3" ht="15.75" customHeight="1">
      <c r="A19" s="49" t="s">
        <v>131</v>
      </c>
      <c r="B19" s="62" t="s">
        <v>582</v>
      </c>
      <c r="C19" s="32">
        <v>1</v>
      </c>
    </row>
    <row r="20" spans="1:3" ht="15.75" customHeight="1">
      <c r="A20" s="49" t="s">
        <v>129</v>
      </c>
      <c r="B20" s="62" t="s">
        <v>130</v>
      </c>
      <c r="C20" s="32">
        <v>6</v>
      </c>
    </row>
    <row r="21" spans="1:3" ht="15.75" customHeight="1">
      <c r="A21" s="49" t="s">
        <v>583</v>
      </c>
      <c r="B21" s="65" t="s">
        <v>584</v>
      </c>
      <c r="C21" s="32">
        <v>12</v>
      </c>
    </row>
    <row r="22" spans="1:3" ht="15.75" customHeight="1">
      <c r="A22" s="49" t="s">
        <v>109</v>
      </c>
      <c r="B22" s="63" t="s">
        <v>585</v>
      </c>
      <c r="C22" s="32">
        <v>8</v>
      </c>
    </row>
    <row r="23" spans="1:3" ht="15.75" customHeight="1">
      <c r="A23" s="49" t="s">
        <v>586</v>
      </c>
      <c r="B23" s="62" t="s">
        <v>587</v>
      </c>
      <c r="C23" s="32">
        <v>7</v>
      </c>
    </row>
    <row r="24" spans="1:3" ht="15.75" customHeight="1">
      <c r="A24" s="66" t="s">
        <v>350</v>
      </c>
      <c r="B24" s="63" t="s">
        <v>351</v>
      </c>
      <c r="C24" s="32">
        <v>24</v>
      </c>
    </row>
    <row r="25" spans="1:3" ht="15.75" customHeight="1">
      <c r="A25" s="49" t="s">
        <v>348</v>
      </c>
      <c r="B25" s="62" t="s">
        <v>349</v>
      </c>
      <c r="C25" s="32">
        <v>4</v>
      </c>
    </row>
    <row r="26" spans="1:3" ht="15.75" customHeight="1">
      <c r="A26" s="49" t="s">
        <v>588</v>
      </c>
      <c r="B26" s="62" t="s">
        <v>589</v>
      </c>
      <c r="C26" s="32">
        <v>2</v>
      </c>
    </row>
    <row r="27" spans="1:3" ht="15.75" customHeight="1">
      <c r="A27" s="49" t="s">
        <v>87</v>
      </c>
      <c r="B27" s="63" t="s">
        <v>590</v>
      </c>
      <c r="C27" s="32">
        <v>2</v>
      </c>
    </row>
    <row r="28" spans="1:3" ht="15.75" customHeight="1">
      <c r="A28" s="49" t="s">
        <v>107</v>
      </c>
      <c r="B28" s="63" t="s">
        <v>591</v>
      </c>
      <c r="C28" s="32">
        <v>1</v>
      </c>
    </row>
    <row r="29" spans="1:3" ht="15.75" customHeight="1">
      <c r="A29" s="49" t="s">
        <v>592</v>
      </c>
      <c r="B29" s="62" t="s">
        <v>593</v>
      </c>
      <c r="C29" s="32">
        <v>7</v>
      </c>
    </row>
    <row r="30" spans="1:3" ht="15.75" customHeight="1">
      <c r="A30" s="49" t="s">
        <v>594</v>
      </c>
      <c r="B30" s="63" t="s">
        <v>595</v>
      </c>
      <c r="C30" s="32">
        <v>2</v>
      </c>
    </row>
    <row r="31" spans="1:3" ht="15.75" customHeight="1">
      <c r="A31" s="49" t="s">
        <v>113</v>
      </c>
      <c r="B31" s="62" t="s">
        <v>596</v>
      </c>
      <c r="C31" s="32">
        <v>7</v>
      </c>
    </row>
    <row r="32" spans="1:3" ht="15.75" customHeight="1">
      <c r="A32" s="49" t="s">
        <v>597</v>
      </c>
      <c r="B32" s="62" t="s">
        <v>598</v>
      </c>
      <c r="C32" s="32">
        <v>3</v>
      </c>
    </row>
    <row r="33" spans="1:4" ht="15.75" customHeight="1">
      <c r="A33" s="49" t="s">
        <v>599</v>
      </c>
      <c r="B33" s="63" t="s">
        <v>600</v>
      </c>
      <c r="C33" s="32">
        <v>3</v>
      </c>
    </row>
    <row r="34" spans="1:4" ht="15.75" customHeight="1">
      <c r="A34" s="49" t="s">
        <v>601</v>
      </c>
      <c r="B34" s="62" t="s">
        <v>602</v>
      </c>
      <c r="C34" s="32">
        <v>3</v>
      </c>
    </row>
    <row r="35" spans="1:4" ht="15.75" customHeight="1">
      <c r="A35" s="49" t="s">
        <v>603</v>
      </c>
      <c r="B35" s="63" t="s">
        <v>604</v>
      </c>
      <c r="C35" s="32">
        <v>4</v>
      </c>
    </row>
    <row r="36" spans="1:4" ht="15.75" customHeight="1">
      <c r="A36" s="49" t="s">
        <v>605</v>
      </c>
      <c r="B36" s="62" t="s">
        <v>606</v>
      </c>
      <c r="C36" s="32">
        <v>7</v>
      </c>
    </row>
    <row r="37" spans="1:4" ht="15.75" customHeight="1">
      <c r="A37" s="49" t="s">
        <v>133</v>
      </c>
      <c r="B37" s="62" t="s">
        <v>607</v>
      </c>
      <c r="C37" s="32">
        <v>27</v>
      </c>
    </row>
    <row r="38" spans="1:4" ht="15.75" customHeight="1">
      <c r="A38" s="49" t="s">
        <v>378</v>
      </c>
      <c r="B38" s="62" t="s">
        <v>608</v>
      </c>
      <c r="C38" s="32">
        <v>3</v>
      </c>
    </row>
    <row r="39" spans="1:4" ht="15.75" customHeight="1">
      <c r="A39" s="49" t="s">
        <v>135</v>
      </c>
      <c r="B39" s="62" t="s">
        <v>609</v>
      </c>
      <c r="C39" s="32">
        <v>8</v>
      </c>
    </row>
    <row r="40" spans="1:4" ht="15.75" customHeight="1">
      <c r="A40" s="49" t="s">
        <v>610</v>
      </c>
      <c r="B40" s="63" t="s">
        <v>611</v>
      </c>
      <c r="C40" s="32">
        <v>2</v>
      </c>
    </row>
    <row r="41" spans="1:4" ht="15.75" customHeight="1">
      <c r="A41" s="67" t="s">
        <v>612</v>
      </c>
      <c r="B41" s="68" t="s">
        <v>613</v>
      </c>
      <c r="C41" s="32">
        <v>1</v>
      </c>
    </row>
    <row r="42" spans="1:4" ht="15.75" customHeight="1">
      <c r="A42" s="49" t="s">
        <v>614</v>
      </c>
      <c r="B42" s="62" t="s">
        <v>615</v>
      </c>
      <c r="C42" s="32">
        <v>1</v>
      </c>
    </row>
    <row r="43" spans="1:4" ht="15.75" customHeight="1">
      <c r="C43" s="69" t="s">
        <v>145</v>
      </c>
      <c r="D43" s="70" t="s">
        <v>616</v>
      </c>
    </row>
    <row r="44" spans="1:4" ht="15.75" customHeight="1">
      <c r="C44" s="38">
        <f>SUM(C3:C43)</f>
        <v>262</v>
      </c>
      <c r="D44" s="70">
        <v>40</v>
      </c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74"/>
  <sheetViews>
    <sheetView zoomScale="80" zoomScaleNormal="80" workbookViewId="0">
      <pane ySplit="1" topLeftCell="A2" activePane="bottomLeft" state="frozen"/>
      <selection pane="bottomLeft" activeCell="A26" sqref="A26"/>
    </sheetView>
  </sheetViews>
  <sheetFormatPr defaultColWidth="8.85546875" defaultRowHeight="15.75"/>
  <cols>
    <col min="1" max="2" width="93.85546875" style="16" customWidth="1"/>
    <col min="3" max="3" width="15.140625" style="16" customWidth="1"/>
    <col min="4" max="5" width="14.85546875" style="16" customWidth="1"/>
  </cols>
  <sheetData>
    <row r="1" spans="1:5" ht="15.75" customHeight="1">
      <c r="A1" s="39" t="s">
        <v>60</v>
      </c>
      <c r="B1" s="58" t="s">
        <v>61</v>
      </c>
      <c r="C1" s="29" t="s">
        <v>62</v>
      </c>
      <c r="D1" s="70" t="s">
        <v>147</v>
      </c>
      <c r="E1" s="69" t="s">
        <v>148</v>
      </c>
    </row>
    <row r="2" spans="1:5" ht="15.75" customHeight="1">
      <c r="A2" s="59" t="s">
        <v>12</v>
      </c>
      <c r="B2" s="60"/>
      <c r="C2" s="61"/>
      <c r="D2" s="71"/>
      <c r="E2" s="72"/>
    </row>
    <row r="3" spans="1:5" ht="15.75" customHeight="1">
      <c r="A3" s="49" t="s">
        <v>617</v>
      </c>
      <c r="B3" s="62" t="s">
        <v>618</v>
      </c>
      <c r="C3" s="32">
        <v>4</v>
      </c>
      <c r="D3" s="73"/>
      <c r="E3" s="49" t="s">
        <v>619</v>
      </c>
    </row>
    <row r="4" spans="1:5" ht="15.75" customHeight="1">
      <c r="A4" s="32" t="s">
        <v>620</v>
      </c>
      <c r="B4" s="63" t="s">
        <v>621</v>
      </c>
      <c r="C4" s="32">
        <v>1</v>
      </c>
      <c r="D4" s="73"/>
      <c r="E4" s="32"/>
    </row>
    <row r="5" spans="1:5" ht="15.75" customHeight="1">
      <c r="A5" s="49" t="s">
        <v>622</v>
      </c>
      <c r="B5" s="62" t="s">
        <v>623</v>
      </c>
      <c r="C5" s="32">
        <v>3</v>
      </c>
      <c r="D5" s="73"/>
      <c r="E5" s="32"/>
    </row>
    <row r="6" spans="1:5" ht="15.75" customHeight="1">
      <c r="A6" s="49" t="s">
        <v>624</v>
      </c>
      <c r="B6" s="62" t="s">
        <v>618</v>
      </c>
      <c r="C6" s="32">
        <v>4</v>
      </c>
      <c r="D6" s="73"/>
      <c r="E6" s="32"/>
    </row>
    <row r="7" spans="1:5" ht="15.75" customHeight="1">
      <c r="A7" s="49"/>
      <c r="B7" s="62"/>
      <c r="C7" s="32"/>
      <c r="D7" s="73" t="s">
        <v>625</v>
      </c>
      <c r="E7" s="32" t="s">
        <v>626</v>
      </c>
    </row>
    <row r="8" spans="1:5" ht="15.75" customHeight="1">
      <c r="A8" s="49"/>
      <c r="B8" s="62"/>
      <c r="C8" s="32"/>
      <c r="D8" s="73">
        <v>12</v>
      </c>
      <c r="E8" s="32">
        <v>4</v>
      </c>
    </row>
    <row r="9" spans="1:5" ht="15.75" customHeight="1">
      <c r="A9" s="74" t="s">
        <v>15</v>
      </c>
      <c r="B9" s="75"/>
      <c r="C9" s="72"/>
      <c r="D9" s="71"/>
      <c r="E9" s="72"/>
    </row>
    <row r="10" spans="1:5" ht="15.75" customHeight="1">
      <c r="A10" s="49" t="s">
        <v>627</v>
      </c>
      <c r="B10" s="62" t="s">
        <v>628</v>
      </c>
      <c r="C10" s="32">
        <v>11</v>
      </c>
      <c r="D10" s="73"/>
      <c r="E10" s="32"/>
    </row>
    <row r="11" spans="1:5" ht="15.75" customHeight="1">
      <c r="A11" s="49" t="s">
        <v>629</v>
      </c>
      <c r="B11" s="76" t="s">
        <v>630</v>
      </c>
      <c r="C11" s="32">
        <v>2</v>
      </c>
      <c r="D11" s="73"/>
      <c r="E11" s="32"/>
    </row>
    <row r="12" spans="1:5" ht="15.75" customHeight="1">
      <c r="A12" s="49" t="s">
        <v>169</v>
      </c>
      <c r="B12" s="65" t="s">
        <v>631</v>
      </c>
      <c r="C12" s="32">
        <v>57</v>
      </c>
      <c r="D12" s="73"/>
      <c r="E12" s="32"/>
    </row>
    <row r="13" spans="1:5" ht="15.75" customHeight="1">
      <c r="A13" s="32" t="s">
        <v>396</v>
      </c>
      <c r="B13" s="63" t="s">
        <v>397</v>
      </c>
      <c r="C13" s="32">
        <v>2</v>
      </c>
      <c r="D13" s="73"/>
      <c r="E13" s="32"/>
    </row>
    <row r="14" spans="1:5" ht="15.75" customHeight="1">
      <c r="A14" s="49" t="s">
        <v>632</v>
      </c>
      <c r="B14" s="63" t="s">
        <v>633</v>
      </c>
      <c r="C14" s="32">
        <v>1</v>
      </c>
      <c r="D14" s="73"/>
      <c r="E14" s="32"/>
    </row>
    <row r="15" spans="1:5" ht="15.75" customHeight="1">
      <c r="A15" s="49" t="s">
        <v>175</v>
      </c>
      <c r="B15" s="64" t="s">
        <v>634</v>
      </c>
      <c r="C15" s="32">
        <v>26</v>
      </c>
      <c r="D15" s="73"/>
      <c r="E15" s="32"/>
    </row>
    <row r="16" spans="1:5" ht="15.75" customHeight="1">
      <c r="A16" s="49" t="s">
        <v>635</v>
      </c>
      <c r="B16" s="64" t="s">
        <v>636</v>
      </c>
      <c r="C16" s="32">
        <v>16</v>
      </c>
      <c r="D16" s="73"/>
      <c r="E16" s="32"/>
    </row>
    <row r="17" spans="1:5" ht="15.75" customHeight="1">
      <c r="A17" s="32" t="s">
        <v>173</v>
      </c>
      <c r="B17" s="77" t="s">
        <v>637</v>
      </c>
      <c r="C17" s="32">
        <v>17</v>
      </c>
      <c r="D17" s="73"/>
      <c r="E17" s="32"/>
    </row>
    <row r="18" spans="1:5" ht="15.75" customHeight="1">
      <c r="A18" s="49" t="s">
        <v>638</v>
      </c>
      <c r="B18" s="63" t="s">
        <v>639</v>
      </c>
      <c r="C18" s="32">
        <v>2</v>
      </c>
      <c r="D18" s="73"/>
      <c r="E18" s="32"/>
    </row>
    <row r="19" spans="1:5" ht="15.75" customHeight="1">
      <c r="A19" s="49" t="s">
        <v>409</v>
      </c>
      <c r="B19" s="63" t="s">
        <v>640</v>
      </c>
      <c r="C19" s="32">
        <v>2</v>
      </c>
      <c r="D19" s="73"/>
      <c r="E19" s="32"/>
    </row>
    <row r="20" spans="1:5" ht="15.75" customHeight="1">
      <c r="A20" s="49" t="s">
        <v>641</v>
      </c>
      <c r="B20" s="63" t="s">
        <v>642</v>
      </c>
      <c r="C20" s="32">
        <v>15</v>
      </c>
      <c r="D20" s="73"/>
      <c r="E20" s="32"/>
    </row>
    <row r="21" spans="1:5" ht="15.75" customHeight="1">
      <c r="A21" s="49" t="s">
        <v>643</v>
      </c>
      <c r="B21" s="64" t="s">
        <v>644</v>
      </c>
      <c r="C21" s="32">
        <v>1</v>
      </c>
      <c r="D21" s="73"/>
      <c r="E21" s="32"/>
    </row>
    <row r="22" spans="1:5" ht="15.75" customHeight="1">
      <c r="A22" s="49" t="s">
        <v>645</v>
      </c>
      <c r="B22" s="63" t="s">
        <v>646</v>
      </c>
      <c r="C22" s="32">
        <v>2</v>
      </c>
      <c r="D22" s="73"/>
      <c r="E22" s="32"/>
    </row>
    <row r="23" spans="1:5" ht="15.75" customHeight="1">
      <c r="A23" s="78" t="s">
        <v>647</v>
      </c>
      <c r="B23" s="63" t="s">
        <v>648</v>
      </c>
      <c r="C23" s="32">
        <v>1</v>
      </c>
      <c r="D23" s="73"/>
      <c r="E23" s="32"/>
    </row>
    <row r="24" spans="1:5" ht="15.75" customHeight="1">
      <c r="A24" s="32"/>
      <c r="B24" s="62"/>
      <c r="C24" s="32"/>
      <c r="D24" s="73" t="s">
        <v>177</v>
      </c>
      <c r="E24" s="32" t="s">
        <v>178</v>
      </c>
    </row>
    <row r="25" spans="1:5" ht="15.75" customHeight="1">
      <c r="A25" s="32"/>
      <c r="B25" s="62"/>
      <c r="C25" s="32"/>
      <c r="D25" s="73">
        <v>155</v>
      </c>
      <c r="E25" s="32">
        <v>14</v>
      </c>
    </row>
    <row r="26" spans="1:5" ht="15.75" customHeight="1">
      <c r="A26" s="79" t="s">
        <v>14</v>
      </c>
      <c r="B26" s="75"/>
      <c r="C26" s="72"/>
      <c r="D26" s="71"/>
      <c r="E26" s="72"/>
    </row>
    <row r="27" spans="1:5" ht="15.75" customHeight="1">
      <c r="A27" s="49" t="s">
        <v>649</v>
      </c>
      <c r="B27" s="63" t="s">
        <v>650</v>
      </c>
      <c r="C27" s="32">
        <v>2</v>
      </c>
      <c r="D27" s="73"/>
      <c r="E27" s="32"/>
    </row>
    <row r="28" spans="1:5" ht="15.75" customHeight="1">
      <c r="A28" s="49" t="s">
        <v>417</v>
      </c>
      <c r="B28" s="63" t="s">
        <v>651</v>
      </c>
      <c r="C28" s="32">
        <v>3</v>
      </c>
      <c r="D28" s="73"/>
      <c r="E28" s="32"/>
    </row>
    <row r="29" spans="1:5" ht="15.75" customHeight="1">
      <c r="A29" s="32"/>
      <c r="B29" s="62"/>
      <c r="C29" s="32"/>
      <c r="D29" s="73"/>
      <c r="E29" s="32"/>
    </row>
    <row r="30" spans="1:5" ht="15.75" customHeight="1">
      <c r="A30" s="32"/>
      <c r="B30" s="62"/>
      <c r="C30" s="32"/>
      <c r="D30" s="73" t="s">
        <v>155</v>
      </c>
      <c r="E30" s="32" t="s">
        <v>156</v>
      </c>
    </row>
    <row r="31" spans="1:5" ht="15.75" customHeight="1">
      <c r="A31" s="32"/>
      <c r="B31" s="62"/>
      <c r="C31" s="32"/>
      <c r="D31" s="73">
        <v>5</v>
      </c>
      <c r="E31" s="32">
        <v>2</v>
      </c>
    </row>
    <row r="32" spans="1:5" ht="15.75" customHeight="1">
      <c r="A32" s="32"/>
      <c r="B32" s="62"/>
      <c r="C32" s="32"/>
      <c r="D32" s="73"/>
      <c r="E32" s="32"/>
    </row>
    <row r="33" spans="3:5" ht="15.75" customHeight="1">
      <c r="C33" s="32"/>
      <c r="D33" s="80" t="s">
        <v>652</v>
      </c>
      <c r="E33" s="81" t="s">
        <v>146</v>
      </c>
    </row>
    <row r="34" spans="3:5" ht="15.75" customHeight="1">
      <c r="C34" s="32"/>
      <c r="D34" s="70">
        <f>SUM(D8:D33)</f>
        <v>172</v>
      </c>
      <c r="E34" s="38">
        <f>SUM(E8:E33)</f>
        <v>20</v>
      </c>
    </row>
    <row r="35" spans="3:5" ht="15.75" customHeight="1"/>
    <row r="36" spans="3:5" ht="15.75" customHeight="1"/>
    <row r="37" spans="3:5" ht="15.75" customHeight="1"/>
    <row r="38" spans="3:5" ht="15.75" customHeight="1"/>
    <row r="39" spans="3:5" ht="15.75" customHeight="1"/>
    <row r="40" spans="3:5" ht="15.75" customHeight="1"/>
    <row r="41" spans="3:5" ht="15.75" customHeight="1"/>
    <row r="42" spans="3:5" ht="15.75" customHeight="1"/>
    <row r="43" spans="3:5" ht="15.75" customHeight="1"/>
    <row r="44" spans="3:5" ht="15.75" customHeight="1"/>
    <row r="45" spans="3:5" ht="15.75" customHeight="1"/>
    <row r="46" spans="3:5" ht="15.75" customHeight="1"/>
    <row r="47" spans="3:5" ht="15.75" customHeight="1"/>
    <row r="48" spans="3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82"/>
  <sheetViews>
    <sheetView zoomScale="80" zoomScaleNormal="80" workbookViewId="0">
      <pane ySplit="1" topLeftCell="A2" activePane="bottomLeft" state="frozen"/>
      <selection pane="bottomLeft" activeCell="B58" sqref="B58"/>
    </sheetView>
  </sheetViews>
  <sheetFormatPr defaultColWidth="8.85546875" defaultRowHeight="15.75"/>
  <cols>
    <col min="1" max="2" width="93.85546875" style="16" customWidth="1"/>
    <col min="3" max="3" width="15.140625" style="16" customWidth="1"/>
    <col min="4" max="5" width="14.85546875" style="16" customWidth="1"/>
  </cols>
  <sheetData>
    <row r="1" spans="1:5" ht="15.75" customHeight="1">
      <c r="A1" s="39" t="s">
        <v>60</v>
      </c>
      <c r="B1" s="58" t="s">
        <v>61</v>
      </c>
      <c r="C1" s="29" t="s">
        <v>62</v>
      </c>
      <c r="D1" s="70" t="s">
        <v>147</v>
      </c>
      <c r="E1" s="69" t="s">
        <v>148</v>
      </c>
    </row>
    <row r="2" spans="1:5" ht="15.75" customHeight="1">
      <c r="A2" s="59" t="s">
        <v>32</v>
      </c>
      <c r="B2" s="60"/>
      <c r="C2" s="61"/>
      <c r="D2" s="71"/>
      <c r="E2" s="72"/>
    </row>
    <row r="3" spans="1:5" ht="15.75" customHeight="1">
      <c r="A3" s="82" t="s">
        <v>227</v>
      </c>
      <c r="B3" s="63" t="s">
        <v>653</v>
      </c>
      <c r="C3" s="32">
        <v>8</v>
      </c>
      <c r="D3" s="73"/>
      <c r="E3" s="49" t="s">
        <v>654</v>
      </c>
    </row>
    <row r="4" spans="1:5" ht="15.75" customHeight="1">
      <c r="A4" s="49" t="s">
        <v>655</v>
      </c>
      <c r="B4" s="63" t="s">
        <v>656</v>
      </c>
      <c r="C4" s="32">
        <v>1</v>
      </c>
      <c r="D4" s="73"/>
      <c r="E4" s="32"/>
    </row>
    <row r="5" spans="1:5" ht="15.75" customHeight="1">
      <c r="A5" s="49" t="s">
        <v>233</v>
      </c>
      <c r="B5" s="65" t="s">
        <v>657</v>
      </c>
      <c r="C5" s="32">
        <v>67</v>
      </c>
      <c r="D5" s="73"/>
      <c r="E5" s="32"/>
    </row>
    <row r="6" spans="1:5" ht="15.75" customHeight="1">
      <c r="A6" s="49" t="s">
        <v>658</v>
      </c>
      <c r="B6" s="63" t="s">
        <v>659</v>
      </c>
      <c r="C6" s="32">
        <v>2</v>
      </c>
      <c r="D6" s="73"/>
      <c r="E6" s="32"/>
    </row>
    <row r="7" spans="1:5" ht="15.75" customHeight="1">
      <c r="A7" s="49" t="s">
        <v>660</v>
      </c>
      <c r="B7" s="63" t="s">
        <v>661</v>
      </c>
      <c r="C7" s="32">
        <v>2</v>
      </c>
      <c r="D7" s="73"/>
      <c r="E7" s="32"/>
    </row>
    <row r="8" spans="1:5" ht="15.75" customHeight="1">
      <c r="A8" s="49" t="s">
        <v>662</v>
      </c>
      <c r="B8" s="63" t="s">
        <v>663</v>
      </c>
      <c r="C8" s="32">
        <v>16</v>
      </c>
      <c r="D8" s="73"/>
      <c r="E8" s="32"/>
    </row>
    <row r="9" spans="1:5" ht="15.75" customHeight="1">
      <c r="A9" s="49" t="s">
        <v>664</v>
      </c>
      <c r="B9" s="62" t="s">
        <v>665</v>
      </c>
      <c r="C9" s="32">
        <v>3</v>
      </c>
      <c r="D9" s="73"/>
      <c r="E9" s="32"/>
    </row>
    <row r="10" spans="1:5" ht="15.75" customHeight="1">
      <c r="A10" s="49" t="s">
        <v>666</v>
      </c>
      <c r="B10" s="63" t="s">
        <v>667</v>
      </c>
      <c r="C10" s="32">
        <v>1</v>
      </c>
      <c r="D10" s="73"/>
      <c r="E10" s="32"/>
    </row>
    <row r="11" spans="1:5" ht="15.75" customHeight="1">
      <c r="A11" s="49" t="s">
        <v>243</v>
      </c>
      <c r="B11" s="63" t="s">
        <v>668</v>
      </c>
      <c r="C11" s="32">
        <v>2</v>
      </c>
      <c r="D11" s="73"/>
      <c r="E11" s="32"/>
    </row>
    <row r="12" spans="1:5" ht="15.75" customHeight="1">
      <c r="A12" s="49" t="s">
        <v>437</v>
      </c>
      <c r="B12" s="63" t="s">
        <v>669</v>
      </c>
      <c r="C12" s="32">
        <v>3</v>
      </c>
      <c r="D12" s="73"/>
      <c r="E12" s="32"/>
    </row>
    <row r="13" spans="1:5" ht="15.75" customHeight="1">
      <c r="A13" s="49" t="s">
        <v>670</v>
      </c>
      <c r="B13" s="63" t="s">
        <v>671</v>
      </c>
      <c r="C13" s="32">
        <v>7</v>
      </c>
      <c r="D13" s="73"/>
      <c r="E13" s="32"/>
    </row>
    <row r="14" spans="1:5" ht="15.75" customHeight="1">
      <c r="A14" s="49" t="s">
        <v>419</v>
      </c>
      <c r="B14" s="63" t="s">
        <v>672</v>
      </c>
      <c r="C14" s="32">
        <v>1</v>
      </c>
      <c r="D14" s="73"/>
      <c r="E14" s="32"/>
    </row>
    <row r="15" spans="1:5" ht="15.75" customHeight="1">
      <c r="A15" s="49" t="s">
        <v>673</v>
      </c>
      <c r="B15" s="63" t="s">
        <v>674</v>
      </c>
      <c r="C15" s="32">
        <v>9</v>
      </c>
      <c r="D15" s="73"/>
      <c r="E15" s="32"/>
    </row>
    <row r="16" spans="1:5" ht="15.75" customHeight="1">
      <c r="A16" s="49" t="s">
        <v>231</v>
      </c>
      <c r="B16" s="63" t="s">
        <v>675</v>
      </c>
      <c r="C16" s="32">
        <v>1</v>
      </c>
      <c r="D16" s="73"/>
      <c r="E16" s="32"/>
    </row>
    <row r="17" spans="1:5" ht="15.75" customHeight="1">
      <c r="A17" s="49" t="s">
        <v>241</v>
      </c>
      <c r="B17" s="63" t="s">
        <v>676</v>
      </c>
      <c r="C17" s="32">
        <v>2</v>
      </c>
      <c r="D17" s="73"/>
      <c r="E17" s="32"/>
    </row>
    <row r="18" spans="1:5" ht="15.75" customHeight="1">
      <c r="A18" s="49" t="s">
        <v>677</v>
      </c>
      <c r="B18" s="83" t="s">
        <v>678</v>
      </c>
      <c r="C18" s="32">
        <v>1</v>
      </c>
      <c r="D18" s="73"/>
      <c r="E18" s="32"/>
    </row>
    <row r="19" spans="1:5" ht="15.75" customHeight="1">
      <c r="A19" s="49"/>
      <c r="B19" s="83"/>
      <c r="C19" s="32"/>
      <c r="D19" s="73"/>
      <c r="E19" s="32"/>
    </row>
    <row r="20" spans="1:5" ht="15.75" customHeight="1">
      <c r="A20" s="49"/>
      <c r="B20" s="83"/>
      <c r="C20" s="32"/>
      <c r="D20" s="73"/>
      <c r="E20" s="32"/>
    </row>
    <row r="21" spans="1:5" ht="15.75" customHeight="1">
      <c r="A21" s="49"/>
      <c r="B21" s="83"/>
      <c r="C21" s="32"/>
      <c r="D21" s="73" t="s">
        <v>245</v>
      </c>
      <c r="E21" s="32" t="s">
        <v>679</v>
      </c>
    </row>
    <row r="22" spans="1:5" ht="15.75" customHeight="1">
      <c r="A22" s="49"/>
      <c r="B22" s="62"/>
      <c r="C22" s="32"/>
      <c r="D22" s="73">
        <v>126</v>
      </c>
      <c r="E22" s="32">
        <v>16</v>
      </c>
    </row>
    <row r="23" spans="1:5" ht="15.75" customHeight="1">
      <c r="A23" s="59" t="s">
        <v>31</v>
      </c>
      <c r="B23" s="75"/>
      <c r="C23" s="72"/>
      <c r="D23" s="71"/>
      <c r="E23" s="72"/>
    </row>
    <row r="24" spans="1:5" ht="15.75" customHeight="1">
      <c r="A24" s="32" t="s">
        <v>680</v>
      </c>
      <c r="B24" s="63" t="s">
        <v>681</v>
      </c>
      <c r="C24" s="32">
        <v>6</v>
      </c>
      <c r="D24" s="73"/>
      <c r="E24" s="32"/>
    </row>
    <row r="25" spans="1:5" ht="15.75" customHeight="1">
      <c r="A25" s="49" t="s">
        <v>682</v>
      </c>
      <c r="B25" s="63" t="s">
        <v>683</v>
      </c>
      <c r="C25" s="32">
        <v>4</v>
      </c>
      <c r="D25" s="73"/>
      <c r="E25" s="32"/>
    </row>
    <row r="26" spans="1:5" ht="15.75" customHeight="1">
      <c r="A26" s="49" t="s">
        <v>684</v>
      </c>
      <c r="B26" s="63" t="s">
        <v>685</v>
      </c>
      <c r="C26" s="32">
        <v>1</v>
      </c>
      <c r="D26" s="73"/>
      <c r="E26" s="32"/>
    </row>
    <row r="27" spans="1:5" ht="15.75" customHeight="1">
      <c r="A27" s="49" t="s">
        <v>686</v>
      </c>
      <c r="B27" s="63" t="s">
        <v>687</v>
      </c>
      <c r="C27" s="32">
        <v>4</v>
      </c>
      <c r="D27" s="73"/>
      <c r="E27" s="32"/>
    </row>
    <row r="28" spans="1:5" ht="15.75" customHeight="1">
      <c r="A28" s="49" t="s">
        <v>688</v>
      </c>
      <c r="B28" s="63" t="s">
        <v>689</v>
      </c>
      <c r="C28" s="32">
        <v>1</v>
      </c>
      <c r="D28" s="73"/>
      <c r="E28" s="32"/>
    </row>
    <row r="29" spans="1:5" ht="15.75" customHeight="1">
      <c r="A29" s="49" t="s">
        <v>690</v>
      </c>
      <c r="B29" s="63" t="s">
        <v>691</v>
      </c>
      <c r="C29" s="32">
        <v>1</v>
      </c>
      <c r="D29" s="73"/>
      <c r="E29" s="32"/>
    </row>
    <row r="30" spans="1:5" ht="15.75" customHeight="1">
      <c r="A30" s="49" t="s">
        <v>219</v>
      </c>
      <c r="B30" s="63" t="s">
        <v>692</v>
      </c>
      <c r="C30" s="32">
        <v>13</v>
      </c>
      <c r="D30" s="73"/>
      <c r="E30" s="32"/>
    </row>
    <row r="31" spans="1:5" ht="15.75" customHeight="1">
      <c r="A31" s="49" t="s">
        <v>693</v>
      </c>
      <c r="B31" s="62" t="s">
        <v>694</v>
      </c>
      <c r="C31" s="32">
        <v>5</v>
      </c>
      <c r="D31" s="73"/>
      <c r="E31" s="49" t="s">
        <v>695</v>
      </c>
    </row>
    <row r="32" spans="1:5" ht="15.75" customHeight="1">
      <c r="A32" s="49" t="s">
        <v>486</v>
      </c>
      <c r="B32" s="63" t="s">
        <v>696</v>
      </c>
      <c r="C32" s="32">
        <v>10</v>
      </c>
      <c r="D32" s="73"/>
      <c r="E32" s="32"/>
    </row>
    <row r="33" spans="1:5" ht="15.75" customHeight="1">
      <c r="A33" s="49" t="s">
        <v>697</v>
      </c>
      <c r="B33" s="62" t="s">
        <v>694</v>
      </c>
      <c r="C33" s="32">
        <v>5</v>
      </c>
      <c r="D33" s="73"/>
      <c r="E33" s="32"/>
    </row>
    <row r="34" spans="1:5" ht="15.75" customHeight="1">
      <c r="A34" s="49" t="s">
        <v>217</v>
      </c>
      <c r="B34" s="63" t="s">
        <v>698</v>
      </c>
      <c r="C34" s="32">
        <v>11</v>
      </c>
      <c r="D34" s="73"/>
      <c r="E34" s="32"/>
    </row>
    <row r="35" spans="1:5" ht="15.75" customHeight="1">
      <c r="A35" s="49"/>
      <c r="B35" s="62"/>
      <c r="C35" s="32"/>
      <c r="D35" s="73" t="s">
        <v>223</v>
      </c>
      <c r="E35" s="32" t="s">
        <v>699</v>
      </c>
    </row>
    <row r="36" spans="1:5" ht="15.75" customHeight="1">
      <c r="A36" s="49"/>
      <c r="B36" s="62"/>
      <c r="C36" s="32"/>
      <c r="D36" s="73">
        <v>61</v>
      </c>
      <c r="E36" s="32">
        <v>11</v>
      </c>
    </row>
    <row r="37" spans="1:5" ht="15.75" customHeight="1">
      <c r="A37" s="59" t="s">
        <v>34</v>
      </c>
      <c r="B37" s="75"/>
      <c r="C37" s="72"/>
      <c r="D37" s="71"/>
      <c r="E37" s="72"/>
    </row>
    <row r="38" spans="1:5" ht="15.75" customHeight="1">
      <c r="A38" s="49" t="s">
        <v>700</v>
      </c>
      <c r="B38" s="62" t="s">
        <v>701</v>
      </c>
      <c r="C38" s="32">
        <v>1</v>
      </c>
      <c r="D38" s="73"/>
      <c r="E38" s="32"/>
    </row>
    <row r="39" spans="1:5" ht="15.75" customHeight="1">
      <c r="A39" s="49" t="s">
        <v>702</v>
      </c>
      <c r="B39" s="62" t="s">
        <v>703</v>
      </c>
      <c r="C39" s="32">
        <v>1</v>
      </c>
      <c r="D39" s="73"/>
      <c r="E39" s="32"/>
    </row>
    <row r="40" spans="1:5" ht="15.75" customHeight="1">
      <c r="A40" s="49" t="s">
        <v>704</v>
      </c>
      <c r="B40" s="62" t="s">
        <v>705</v>
      </c>
      <c r="C40" s="32">
        <v>4</v>
      </c>
      <c r="D40" s="73"/>
      <c r="E40" s="32"/>
    </row>
    <row r="41" spans="1:5" ht="15.75" customHeight="1">
      <c r="A41" s="49" t="s">
        <v>706</v>
      </c>
      <c r="B41" s="65" t="s">
        <v>707</v>
      </c>
      <c r="C41" s="32">
        <v>29</v>
      </c>
      <c r="D41" s="73"/>
      <c r="E41" s="32"/>
    </row>
    <row r="42" spans="1:5" ht="15.75" customHeight="1">
      <c r="A42" s="49" t="s">
        <v>263</v>
      </c>
      <c r="B42" s="63" t="s">
        <v>708</v>
      </c>
      <c r="C42" s="32">
        <v>1</v>
      </c>
      <c r="D42" s="73"/>
      <c r="E42" s="32"/>
    </row>
    <row r="43" spans="1:5" ht="15.75" customHeight="1">
      <c r="A43" s="49"/>
      <c r="B43" s="62"/>
      <c r="C43" s="32"/>
      <c r="D43" s="73"/>
      <c r="E43" s="32"/>
    </row>
    <row r="44" spans="1:5" ht="15.75" customHeight="1">
      <c r="A44" s="49"/>
      <c r="B44" s="62"/>
      <c r="C44" s="32"/>
      <c r="D44" s="73" t="s">
        <v>269</v>
      </c>
      <c r="E44" s="32" t="s">
        <v>709</v>
      </c>
    </row>
    <row r="45" spans="1:5" ht="15.75" customHeight="1">
      <c r="A45" s="49"/>
      <c r="B45" s="62"/>
      <c r="C45" s="32"/>
      <c r="D45" s="73">
        <v>36</v>
      </c>
      <c r="E45" s="32">
        <v>5</v>
      </c>
    </row>
    <row r="46" spans="1:5" ht="15.75" customHeight="1">
      <c r="A46" s="59" t="s">
        <v>27</v>
      </c>
      <c r="B46" s="75"/>
      <c r="C46" s="72"/>
      <c r="D46" s="71"/>
      <c r="E46" s="72"/>
    </row>
    <row r="47" spans="1:5" ht="15.75" customHeight="1">
      <c r="A47" s="49" t="s">
        <v>193</v>
      </c>
      <c r="B47" s="65" t="s">
        <v>710</v>
      </c>
      <c r="C47" s="32">
        <v>35</v>
      </c>
      <c r="D47" s="73"/>
      <c r="E47" s="32"/>
    </row>
    <row r="48" spans="1:5" ht="15.75" customHeight="1">
      <c r="A48" s="49" t="s">
        <v>711</v>
      </c>
      <c r="B48" s="62" t="s">
        <v>712</v>
      </c>
      <c r="C48" s="32">
        <v>2</v>
      </c>
      <c r="D48" s="73"/>
      <c r="E48" s="32"/>
    </row>
    <row r="49" spans="1:12" ht="15.75" customHeight="1">
      <c r="A49" s="49" t="s">
        <v>713</v>
      </c>
      <c r="B49" s="63" t="s">
        <v>714</v>
      </c>
      <c r="C49" s="32">
        <v>1</v>
      </c>
      <c r="D49" s="73"/>
      <c r="E49" s="32"/>
    </row>
    <row r="50" spans="1:12" ht="15.75" customHeight="1">
      <c r="A50" s="49"/>
      <c r="B50" s="62"/>
      <c r="C50" s="32"/>
      <c r="D50" s="73"/>
      <c r="E50" s="32"/>
    </row>
    <row r="51" spans="1:12" ht="15.75" customHeight="1">
      <c r="A51" s="49"/>
      <c r="B51" s="62"/>
      <c r="C51" s="32"/>
      <c r="D51" s="73" t="s">
        <v>201</v>
      </c>
      <c r="E51" s="32" t="s">
        <v>715</v>
      </c>
    </row>
    <row r="52" spans="1:12" ht="15.75" customHeight="1">
      <c r="A52" s="49"/>
      <c r="B52" s="62"/>
      <c r="C52" s="32"/>
      <c r="D52" s="73">
        <v>38</v>
      </c>
      <c r="E52" s="32">
        <v>3</v>
      </c>
    </row>
    <row r="53" spans="1:12" ht="15.75" customHeight="1">
      <c r="A53" s="59" t="s">
        <v>30</v>
      </c>
      <c r="B53" s="75"/>
      <c r="C53" s="72"/>
      <c r="D53" s="71"/>
      <c r="E53" s="72"/>
    </row>
    <row r="54" spans="1:12" ht="15.75" customHeight="1">
      <c r="A54" s="49" t="s">
        <v>473</v>
      </c>
      <c r="B54" s="63" t="s">
        <v>474</v>
      </c>
      <c r="C54" s="32">
        <v>1</v>
      </c>
      <c r="D54" s="73"/>
      <c r="E54" s="32"/>
    </row>
    <row r="55" spans="1:12" ht="15.75" customHeight="1">
      <c r="A55" s="49" t="s">
        <v>476</v>
      </c>
      <c r="B55" s="63" t="s">
        <v>716</v>
      </c>
      <c r="C55" s="32">
        <v>1</v>
      </c>
      <c r="D55" s="73"/>
      <c r="E55" s="32"/>
    </row>
    <row r="56" spans="1:12" ht="15.75" customHeight="1">
      <c r="A56" s="49" t="s">
        <v>211</v>
      </c>
      <c r="B56" s="65" t="s">
        <v>717</v>
      </c>
      <c r="C56" s="32">
        <v>14</v>
      </c>
      <c r="D56" s="73"/>
      <c r="E56" s="32"/>
    </row>
    <row r="57" spans="1:12" ht="15.75" customHeight="1">
      <c r="A57" s="49"/>
      <c r="B57" s="62"/>
      <c r="C57" s="32"/>
      <c r="D57" s="73"/>
      <c r="E57" s="32"/>
    </row>
    <row r="58" spans="1:12" ht="15.75" customHeight="1">
      <c r="A58" s="32"/>
      <c r="B58" s="62"/>
      <c r="C58" s="32"/>
      <c r="D58" s="73" t="s">
        <v>213</v>
      </c>
      <c r="E58" s="32" t="s">
        <v>718</v>
      </c>
    </row>
    <row r="59" spans="1:12" ht="15.75" customHeight="1">
      <c r="A59" s="32"/>
      <c r="B59" s="62"/>
      <c r="C59" s="32"/>
      <c r="D59" s="73">
        <v>16</v>
      </c>
      <c r="E59" s="32">
        <v>3</v>
      </c>
    </row>
    <row r="60" spans="1:12" ht="15.75" customHeight="1">
      <c r="A60" s="84" t="s">
        <v>33</v>
      </c>
      <c r="B60" s="75"/>
      <c r="C60" s="72"/>
      <c r="D60" s="71"/>
      <c r="E60" s="72"/>
    </row>
    <row r="61" spans="1:12" ht="15.75" customHeight="1">
      <c r="A61" s="49" t="s">
        <v>719</v>
      </c>
      <c r="B61" s="63" t="s">
        <v>720</v>
      </c>
      <c r="C61" s="32">
        <v>1</v>
      </c>
      <c r="D61" s="73"/>
      <c r="E61" s="32"/>
      <c r="L61" t="str">
        <f t="array" ref="L61">A60:L61</f>
        <v>德國</v>
      </c>
    </row>
    <row r="62" spans="1:12" ht="15.75" customHeight="1">
      <c r="A62" s="49" t="s">
        <v>249</v>
      </c>
      <c r="B62" s="63" t="s">
        <v>439</v>
      </c>
      <c r="C62" s="32">
        <v>14</v>
      </c>
      <c r="D62" s="73"/>
      <c r="E62" s="32"/>
    </row>
    <row r="63" spans="1:12" ht="15.75" customHeight="1">
      <c r="A63" s="49" t="s">
        <v>721</v>
      </c>
      <c r="B63" s="83" t="s">
        <v>722</v>
      </c>
      <c r="C63" s="32">
        <v>7</v>
      </c>
      <c r="D63" s="73"/>
      <c r="E63" s="32"/>
    </row>
    <row r="64" spans="1:12" ht="15.75" customHeight="1">
      <c r="A64" s="49" t="s">
        <v>255</v>
      </c>
      <c r="B64" s="62" t="s">
        <v>723</v>
      </c>
      <c r="C64" s="32">
        <v>4</v>
      </c>
      <c r="D64" s="73"/>
      <c r="E64" s="32"/>
    </row>
    <row r="65" spans="1:5" ht="15.75" customHeight="1">
      <c r="A65" s="49" t="s">
        <v>724</v>
      </c>
      <c r="B65" s="63" t="s">
        <v>725</v>
      </c>
      <c r="C65" s="32">
        <v>2</v>
      </c>
      <c r="D65" s="73"/>
      <c r="E65" s="32"/>
    </row>
    <row r="66" spans="1:5" ht="15.75" customHeight="1">
      <c r="A66" s="49" t="s">
        <v>257</v>
      </c>
      <c r="B66" s="63" t="s">
        <v>726</v>
      </c>
      <c r="C66" s="32">
        <v>13</v>
      </c>
      <c r="D66" s="73"/>
      <c r="E66" s="32"/>
    </row>
    <row r="67" spans="1:5" ht="15.75" customHeight="1">
      <c r="A67" s="49" t="s">
        <v>259</v>
      </c>
      <c r="B67" s="63" t="s">
        <v>727</v>
      </c>
      <c r="C67" s="32">
        <v>6</v>
      </c>
      <c r="D67" s="73"/>
      <c r="E67" s="32"/>
    </row>
    <row r="68" spans="1:5" ht="15.75" customHeight="1">
      <c r="A68" s="49" t="s">
        <v>449</v>
      </c>
      <c r="B68" s="63" t="s">
        <v>728</v>
      </c>
      <c r="C68" s="32">
        <v>5</v>
      </c>
      <c r="D68" s="73"/>
      <c r="E68" s="32"/>
    </row>
    <row r="69" spans="1:5" ht="15.75" customHeight="1">
      <c r="A69" s="49"/>
      <c r="B69" s="62"/>
      <c r="C69" s="32"/>
      <c r="D69" s="73"/>
      <c r="E69" s="32"/>
    </row>
    <row r="70" spans="1:5" ht="15.75" customHeight="1">
      <c r="A70" s="49"/>
      <c r="B70" s="62"/>
      <c r="C70" s="32"/>
      <c r="D70" s="73" t="s">
        <v>261</v>
      </c>
      <c r="E70" s="32" t="s">
        <v>729</v>
      </c>
    </row>
    <row r="71" spans="1:5" ht="15.75" customHeight="1">
      <c r="A71" s="32"/>
      <c r="B71" s="62"/>
      <c r="C71" s="32"/>
      <c r="D71" s="73">
        <v>52</v>
      </c>
      <c r="E71" s="32">
        <v>8</v>
      </c>
    </row>
    <row r="72" spans="1:5" ht="15.75" customHeight="1">
      <c r="A72" s="85" t="s">
        <v>25</v>
      </c>
      <c r="B72" s="75"/>
      <c r="C72" s="72"/>
      <c r="D72" s="71"/>
      <c r="E72" s="72"/>
    </row>
    <row r="73" spans="1:5" ht="15.75" customHeight="1">
      <c r="A73" s="32" t="s">
        <v>730</v>
      </c>
      <c r="B73" s="63" t="s">
        <v>731</v>
      </c>
      <c r="C73" s="32">
        <v>2</v>
      </c>
      <c r="D73" s="73"/>
      <c r="E73" s="32"/>
    </row>
    <row r="74" spans="1:5" ht="15.75" customHeight="1">
      <c r="A74" s="32"/>
      <c r="B74" s="62"/>
      <c r="C74" s="32"/>
      <c r="D74" s="73"/>
      <c r="E74" s="32"/>
    </row>
    <row r="75" spans="1:5" ht="15.75" customHeight="1">
      <c r="A75" s="32"/>
      <c r="B75" s="62"/>
      <c r="C75" s="32"/>
      <c r="D75" s="73" t="s">
        <v>732</v>
      </c>
      <c r="E75" s="32" t="s">
        <v>733</v>
      </c>
    </row>
    <row r="76" spans="1:5" ht="15.75" customHeight="1">
      <c r="A76" s="32"/>
      <c r="B76" s="62"/>
      <c r="C76" s="32"/>
      <c r="D76" s="73">
        <v>2</v>
      </c>
      <c r="E76" s="32">
        <v>1</v>
      </c>
    </row>
    <row r="77" spans="1:5" ht="15.75" customHeight="1">
      <c r="A77" s="79" t="s">
        <v>23</v>
      </c>
      <c r="B77" s="75"/>
      <c r="C77" s="72"/>
      <c r="D77" s="71"/>
      <c r="E77" s="72"/>
    </row>
    <row r="78" spans="1:5" ht="15.75" customHeight="1">
      <c r="A78" s="49" t="s">
        <v>734</v>
      </c>
      <c r="B78" s="63" t="s">
        <v>735</v>
      </c>
      <c r="C78" s="32">
        <v>3</v>
      </c>
      <c r="D78" s="73"/>
      <c r="E78" s="32"/>
    </row>
    <row r="79" spans="1:5" ht="15.75" customHeight="1">
      <c r="A79" s="32"/>
      <c r="B79" s="62"/>
      <c r="C79" s="32"/>
      <c r="D79" s="73"/>
      <c r="E79" s="32"/>
    </row>
    <row r="80" spans="1:5" ht="15.75" customHeight="1">
      <c r="A80" s="32"/>
      <c r="B80" s="62"/>
      <c r="C80" s="32"/>
      <c r="D80" s="73" t="s">
        <v>185</v>
      </c>
      <c r="E80" s="32" t="s">
        <v>736</v>
      </c>
    </row>
    <row r="81" spans="1:5">
      <c r="A81" s="32"/>
      <c r="B81" s="62"/>
      <c r="C81" s="32"/>
      <c r="D81" s="73">
        <v>3</v>
      </c>
      <c r="E81" s="32">
        <v>1</v>
      </c>
    </row>
    <row r="82" spans="1:5">
      <c r="A82" s="79" t="s">
        <v>26</v>
      </c>
      <c r="B82" s="75"/>
      <c r="C82" s="72"/>
      <c r="D82" s="71"/>
      <c r="E82" s="72"/>
    </row>
    <row r="83" spans="1:5" ht="15.75" customHeight="1">
      <c r="A83" s="49" t="s">
        <v>737</v>
      </c>
      <c r="B83" s="63" t="s">
        <v>738</v>
      </c>
      <c r="C83" s="32">
        <v>2</v>
      </c>
      <c r="D83" s="73"/>
      <c r="E83" s="32"/>
    </row>
    <row r="84" spans="1:5" ht="15.75" customHeight="1">
      <c r="A84" s="32"/>
      <c r="B84" s="62"/>
      <c r="C84" s="32"/>
      <c r="D84" s="73"/>
      <c r="E84" s="32"/>
    </row>
    <row r="85" spans="1:5" ht="15.75" customHeight="1">
      <c r="A85" s="32"/>
      <c r="B85" s="62"/>
      <c r="C85" s="32"/>
      <c r="D85" s="73"/>
      <c r="E85" s="32"/>
    </row>
    <row r="86" spans="1:5" ht="15.75" customHeight="1">
      <c r="A86" s="32"/>
      <c r="B86" s="62"/>
      <c r="C86" s="32"/>
      <c r="D86" s="73" t="s">
        <v>189</v>
      </c>
      <c r="E86" s="32" t="s">
        <v>739</v>
      </c>
    </row>
    <row r="87" spans="1:5" ht="15.75" customHeight="1">
      <c r="A87" s="32"/>
      <c r="B87" s="62"/>
      <c r="C87" s="32"/>
      <c r="D87" s="73">
        <v>2</v>
      </c>
      <c r="E87" s="32">
        <v>1</v>
      </c>
    </row>
    <row r="88" spans="1:5" ht="15.75" customHeight="1">
      <c r="A88" s="79" t="s">
        <v>29</v>
      </c>
      <c r="B88" s="75"/>
      <c r="C88" s="72"/>
      <c r="D88" s="71"/>
      <c r="E88" s="72"/>
    </row>
    <row r="89" spans="1:5" ht="15.75" customHeight="1">
      <c r="A89" s="49" t="s">
        <v>740</v>
      </c>
      <c r="B89" s="63" t="s">
        <v>741</v>
      </c>
      <c r="C89" s="32">
        <v>3</v>
      </c>
      <c r="D89" s="73"/>
      <c r="E89" s="32"/>
    </row>
    <row r="90" spans="1:5" ht="15.75" customHeight="1">
      <c r="A90" s="49" t="s">
        <v>205</v>
      </c>
      <c r="B90" s="63" t="s">
        <v>742</v>
      </c>
      <c r="C90" s="32">
        <v>1</v>
      </c>
      <c r="D90" s="73"/>
      <c r="E90" s="32"/>
    </row>
    <row r="91" spans="1:5" ht="15.75" customHeight="1">
      <c r="A91" s="32"/>
      <c r="B91" s="62"/>
      <c r="C91" s="32"/>
      <c r="D91" s="73" t="s">
        <v>207</v>
      </c>
      <c r="E91" s="32" t="s">
        <v>743</v>
      </c>
    </row>
    <row r="92" spans="1:5" ht="15.75" customHeight="1">
      <c r="A92" s="32"/>
      <c r="B92" s="62"/>
      <c r="C92" s="32"/>
      <c r="D92" s="73">
        <v>4</v>
      </c>
      <c r="E92" s="32">
        <v>2</v>
      </c>
    </row>
    <row r="93" spans="1:5" ht="15.75" customHeight="1">
      <c r="C93" s="32"/>
      <c r="D93" s="80" t="s">
        <v>652</v>
      </c>
      <c r="E93" s="81" t="s">
        <v>146</v>
      </c>
    </row>
    <row r="94" spans="1:5" ht="15.75" customHeight="1">
      <c r="C94" s="32"/>
      <c r="D94" s="70">
        <f>SUM(D22:D93)</f>
        <v>340</v>
      </c>
      <c r="E94" s="38">
        <f>SUM(E22:E93)</f>
        <v>51</v>
      </c>
    </row>
    <row r="95" spans="1:5" ht="15.75" customHeight="1"/>
    <row r="96" spans="1:5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72"/>
  <sheetViews>
    <sheetView zoomScale="80" zoomScaleNormal="80" workbookViewId="0">
      <pane ySplit="1" topLeftCell="A29" activePane="bottomLeft" state="frozen"/>
      <selection pane="bottomLeft" activeCell="B38" sqref="B38"/>
    </sheetView>
  </sheetViews>
  <sheetFormatPr defaultColWidth="8.85546875" defaultRowHeight="15.75"/>
  <cols>
    <col min="1" max="1" width="93.85546875" style="16" customWidth="1"/>
    <col min="2" max="2" width="93.85546875" style="86" customWidth="1"/>
    <col min="3" max="3" width="15.140625" style="16" customWidth="1"/>
    <col min="4" max="5" width="14.85546875" style="16" customWidth="1"/>
  </cols>
  <sheetData>
    <row r="1" spans="1:3" ht="15.75" customHeight="1">
      <c r="A1" s="39" t="s">
        <v>60</v>
      </c>
      <c r="B1" s="39" t="s">
        <v>61</v>
      </c>
      <c r="C1" s="29" t="s">
        <v>62</v>
      </c>
    </row>
    <row r="2" spans="1:3" ht="15.75" customHeight="1">
      <c r="A2" s="59" t="s">
        <v>42</v>
      </c>
      <c r="B2" s="87"/>
      <c r="C2" s="61"/>
    </row>
    <row r="3" spans="1:3" ht="15.75" customHeight="1">
      <c r="A3" s="49" t="s">
        <v>275</v>
      </c>
      <c r="B3" s="53" t="s">
        <v>744</v>
      </c>
      <c r="C3" s="32">
        <v>51</v>
      </c>
    </row>
    <row r="4" spans="1:3" ht="15.75" customHeight="1">
      <c r="A4" s="49" t="s">
        <v>745</v>
      </c>
      <c r="B4" s="53" t="s">
        <v>746</v>
      </c>
      <c r="C4" s="32">
        <v>2</v>
      </c>
    </row>
    <row r="5" spans="1:3" ht="15.75" customHeight="1">
      <c r="A5" s="49" t="s">
        <v>747</v>
      </c>
      <c r="B5" s="53" t="s">
        <v>748</v>
      </c>
      <c r="C5" s="32">
        <v>3</v>
      </c>
    </row>
    <row r="6" spans="1:3" ht="15.75" customHeight="1">
      <c r="A6" s="49" t="s">
        <v>515</v>
      </c>
      <c r="B6" s="53" t="s">
        <v>516</v>
      </c>
      <c r="C6" s="32">
        <v>12</v>
      </c>
    </row>
    <row r="7" spans="1:3" ht="15.75" customHeight="1">
      <c r="A7" s="49" t="s">
        <v>281</v>
      </c>
      <c r="B7" s="53" t="s">
        <v>749</v>
      </c>
      <c r="C7" s="32">
        <v>16</v>
      </c>
    </row>
    <row r="8" spans="1:3" ht="15.75" customHeight="1">
      <c r="A8" s="49" t="s">
        <v>750</v>
      </c>
      <c r="B8" s="53" t="s">
        <v>751</v>
      </c>
      <c r="C8" s="32">
        <v>3</v>
      </c>
    </row>
    <row r="9" spans="1:3" ht="15.75" customHeight="1">
      <c r="A9" s="32" t="s">
        <v>752</v>
      </c>
      <c r="B9" s="53" t="s">
        <v>753</v>
      </c>
      <c r="C9" s="32">
        <v>3</v>
      </c>
    </row>
    <row r="10" spans="1:3" ht="15.75" customHeight="1">
      <c r="A10" s="49" t="s">
        <v>287</v>
      </c>
      <c r="B10" s="53" t="s">
        <v>754</v>
      </c>
      <c r="C10" s="32">
        <v>1</v>
      </c>
    </row>
    <row r="11" spans="1:3" ht="15.75" customHeight="1">
      <c r="A11" s="49" t="s">
        <v>521</v>
      </c>
      <c r="B11" s="53" t="s">
        <v>755</v>
      </c>
      <c r="C11" s="32">
        <v>2</v>
      </c>
    </row>
    <row r="12" spans="1:3" ht="15.75" customHeight="1">
      <c r="A12" s="49" t="s">
        <v>510</v>
      </c>
      <c r="B12" s="53" t="s">
        <v>756</v>
      </c>
      <c r="C12" s="32">
        <v>1</v>
      </c>
    </row>
    <row r="13" spans="1:3" ht="15.75" customHeight="1">
      <c r="A13" s="49" t="s">
        <v>757</v>
      </c>
      <c r="B13" s="53" t="s">
        <v>758</v>
      </c>
      <c r="C13" s="32">
        <v>2</v>
      </c>
    </row>
    <row r="14" spans="1:3" ht="15.75" customHeight="1">
      <c r="A14" s="49" t="s">
        <v>279</v>
      </c>
      <c r="B14" s="53" t="s">
        <v>280</v>
      </c>
      <c r="C14" s="32">
        <v>1</v>
      </c>
    </row>
    <row r="15" spans="1:3" ht="15.75" customHeight="1">
      <c r="A15" s="49" t="s">
        <v>759</v>
      </c>
      <c r="B15" s="49" t="s">
        <v>760</v>
      </c>
      <c r="C15" s="32">
        <v>2</v>
      </c>
    </row>
    <row r="16" spans="1:3" ht="15.75" customHeight="1">
      <c r="A16" s="49" t="s">
        <v>519</v>
      </c>
      <c r="B16" s="49" t="s">
        <v>520</v>
      </c>
      <c r="C16" s="32">
        <v>3</v>
      </c>
    </row>
    <row r="17" spans="1:3" ht="15.75" customHeight="1">
      <c r="A17" s="49" t="s">
        <v>761</v>
      </c>
      <c r="B17" s="49" t="s">
        <v>762</v>
      </c>
      <c r="C17" s="32">
        <v>1</v>
      </c>
    </row>
    <row r="18" spans="1:3" ht="15.75" customHeight="1">
      <c r="A18" s="49" t="s">
        <v>763</v>
      </c>
      <c r="B18" s="53" t="s">
        <v>764</v>
      </c>
      <c r="C18" s="32">
        <v>1</v>
      </c>
    </row>
    <row r="19" spans="1:3" ht="15.75" customHeight="1">
      <c r="A19" s="49" t="s">
        <v>512</v>
      </c>
      <c r="B19" s="53" t="s">
        <v>513</v>
      </c>
      <c r="C19" s="32">
        <v>2</v>
      </c>
    </row>
    <row r="20" spans="1:3" ht="15.75" customHeight="1">
      <c r="A20" s="49" t="s">
        <v>765</v>
      </c>
      <c r="B20" s="53" t="s">
        <v>766</v>
      </c>
      <c r="C20" s="32">
        <v>4</v>
      </c>
    </row>
    <row r="21" spans="1:3" ht="15.75" customHeight="1">
      <c r="A21" s="49" t="s">
        <v>767</v>
      </c>
      <c r="B21" s="49" t="s">
        <v>768</v>
      </c>
      <c r="C21" s="32">
        <v>3</v>
      </c>
    </row>
    <row r="22" spans="1:3" ht="15.75" customHeight="1">
      <c r="A22" s="49" t="s">
        <v>277</v>
      </c>
      <c r="B22" s="53" t="s">
        <v>769</v>
      </c>
      <c r="C22" s="32">
        <v>24</v>
      </c>
    </row>
    <row r="23" spans="1:3" ht="15.75" customHeight="1">
      <c r="A23" s="49" t="s">
        <v>770</v>
      </c>
      <c r="B23" s="53" t="s">
        <v>771</v>
      </c>
      <c r="C23" s="32">
        <v>2</v>
      </c>
    </row>
    <row r="24" spans="1:3" ht="15.75" customHeight="1">
      <c r="A24" s="49" t="s">
        <v>772</v>
      </c>
      <c r="B24" s="53" t="s">
        <v>773</v>
      </c>
      <c r="C24" s="32">
        <v>1</v>
      </c>
    </row>
    <row r="25" spans="1:3" ht="15.75" customHeight="1">
      <c r="A25" s="49" t="s">
        <v>774</v>
      </c>
      <c r="B25" s="53" t="s">
        <v>775</v>
      </c>
      <c r="C25" s="32">
        <v>3</v>
      </c>
    </row>
    <row r="26" spans="1:3" ht="15.75" customHeight="1">
      <c r="A26" s="49" t="s">
        <v>776</v>
      </c>
      <c r="B26" s="53" t="s">
        <v>777</v>
      </c>
      <c r="C26" s="32">
        <v>6</v>
      </c>
    </row>
    <row r="27" spans="1:3" ht="15.75" customHeight="1">
      <c r="A27" s="49" t="s">
        <v>495</v>
      </c>
      <c r="B27" s="53" t="s">
        <v>778</v>
      </c>
      <c r="C27" s="32">
        <v>2</v>
      </c>
    </row>
    <row r="28" spans="1:3" ht="15.75" customHeight="1">
      <c r="A28" s="49" t="s">
        <v>779</v>
      </c>
      <c r="B28" s="53" t="s">
        <v>780</v>
      </c>
      <c r="C28" s="32">
        <v>16</v>
      </c>
    </row>
    <row r="29" spans="1:3" ht="15.75" customHeight="1">
      <c r="A29" s="49" t="s">
        <v>781</v>
      </c>
      <c r="B29" s="53" t="s">
        <v>782</v>
      </c>
      <c r="C29" s="32">
        <v>4</v>
      </c>
    </row>
    <row r="30" spans="1:3" ht="15.75" customHeight="1">
      <c r="A30" s="49" t="s">
        <v>783</v>
      </c>
      <c r="B30" s="53" t="s">
        <v>784</v>
      </c>
      <c r="C30" s="32">
        <v>2</v>
      </c>
    </row>
    <row r="31" spans="1:3" ht="15.75" customHeight="1">
      <c r="A31" s="49" t="s">
        <v>508</v>
      </c>
      <c r="B31" s="53" t="s">
        <v>785</v>
      </c>
      <c r="C31" s="32">
        <v>2</v>
      </c>
    </row>
    <row r="32" spans="1:3" ht="15.75" customHeight="1">
      <c r="A32" s="49" t="s">
        <v>786</v>
      </c>
      <c r="B32" s="53" t="s">
        <v>383</v>
      </c>
      <c r="C32" s="32">
        <v>1</v>
      </c>
    </row>
    <row r="33" spans="1:4" ht="15.75" customHeight="1">
      <c r="A33" s="49" t="s">
        <v>787</v>
      </c>
      <c r="B33" s="53" t="s">
        <v>788</v>
      </c>
      <c r="C33" s="32">
        <v>1</v>
      </c>
    </row>
    <row r="34" spans="1:4" ht="15.75" customHeight="1">
      <c r="A34" s="49" t="s">
        <v>535</v>
      </c>
      <c r="B34" s="53" t="s">
        <v>789</v>
      </c>
      <c r="C34" s="32">
        <v>1</v>
      </c>
    </row>
    <row r="35" spans="1:4" ht="15.75" customHeight="1">
      <c r="A35" s="49" t="s">
        <v>299</v>
      </c>
      <c r="B35" s="88" t="s">
        <v>790</v>
      </c>
      <c r="C35" s="32">
        <v>4</v>
      </c>
    </row>
    <row r="36" spans="1:4" ht="15.75" customHeight="1">
      <c r="A36" s="49" t="s">
        <v>531</v>
      </c>
      <c r="B36" s="53" t="s">
        <v>532</v>
      </c>
      <c r="C36" s="32">
        <v>2</v>
      </c>
    </row>
    <row r="37" spans="1:4" ht="15.75" customHeight="1">
      <c r="A37" s="49" t="s">
        <v>309</v>
      </c>
      <c r="B37" s="53" t="s">
        <v>791</v>
      </c>
      <c r="C37" s="32">
        <v>2</v>
      </c>
    </row>
    <row r="38" spans="1:4" ht="15.75" customHeight="1">
      <c r="A38" s="49" t="s">
        <v>311</v>
      </c>
      <c r="B38" s="53" t="s">
        <v>792</v>
      </c>
      <c r="C38" s="32">
        <v>3</v>
      </c>
    </row>
    <row r="39" spans="1:4" ht="15.75" customHeight="1">
      <c r="A39" s="32"/>
      <c r="B39" s="49"/>
      <c r="C39" s="32"/>
    </row>
    <row r="40" spans="1:4" ht="15.75" customHeight="1">
      <c r="C40" s="32" t="s">
        <v>313</v>
      </c>
      <c r="D40" s="32" t="s">
        <v>793</v>
      </c>
    </row>
    <row r="41" spans="1:4" ht="15.75" customHeight="1">
      <c r="C41" s="32">
        <f>SUM(C3:C40)</f>
        <v>189</v>
      </c>
      <c r="D41" s="32">
        <v>36</v>
      </c>
    </row>
    <row r="42" spans="1:4" ht="15.75" customHeight="1">
      <c r="A42" s="59" t="s">
        <v>547</v>
      </c>
      <c r="B42" s="87"/>
      <c r="C42" s="61"/>
    </row>
    <row r="43" spans="1:4" ht="15.75" customHeight="1">
      <c r="A43" s="49" t="s">
        <v>794</v>
      </c>
      <c r="B43" s="42" t="s">
        <v>795</v>
      </c>
      <c r="C43" s="32">
        <v>1</v>
      </c>
    </row>
    <row r="44" spans="1:4" ht="15.75" customHeight="1">
      <c r="A44" s="49" t="s">
        <v>548</v>
      </c>
      <c r="B44" s="32" t="s">
        <v>796</v>
      </c>
      <c r="C44" s="32">
        <v>6</v>
      </c>
    </row>
    <row r="45" spans="1:4" ht="15.75" customHeight="1">
      <c r="A45" s="49" t="s">
        <v>797</v>
      </c>
      <c r="B45" s="32" t="s">
        <v>798</v>
      </c>
      <c r="C45" s="32">
        <v>2</v>
      </c>
    </row>
    <row r="46" spans="1:4" ht="15.75" customHeight="1">
      <c r="A46" s="49"/>
      <c r="B46" s="32"/>
      <c r="C46" s="32"/>
    </row>
    <row r="47" spans="1:4" ht="15.75" customHeight="1">
      <c r="A47" s="49"/>
      <c r="B47" s="32"/>
      <c r="C47" s="32" t="s">
        <v>550</v>
      </c>
      <c r="D47" s="73" t="s">
        <v>799</v>
      </c>
    </row>
    <row r="48" spans="1:4" ht="15.75" customHeight="1">
      <c r="A48" s="49"/>
      <c r="B48" s="32"/>
      <c r="C48" s="32">
        <f>SUM(C43:C47)</f>
        <v>9</v>
      </c>
      <c r="D48" s="73">
        <v>3</v>
      </c>
    </row>
    <row r="49" spans="1:4" ht="15.75" customHeight="1">
      <c r="A49" s="74" t="s">
        <v>552</v>
      </c>
      <c r="B49" s="72"/>
      <c r="C49" s="72"/>
    </row>
    <row r="50" spans="1:4" ht="15.75" customHeight="1">
      <c r="A50" s="49" t="s">
        <v>800</v>
      </c>
      <c r="B50" s="32" t="s">
        <v>801</v>
      </c>
      <c r="C50" s="32">
        <v>1</v>
      </c>
    </row>
    <row r="51" spans="1:4" ht="15.75" customHeight="1">
      <c r="A51" s="32"/>
      <c r="B51" s="32"/>
      <c r="C51" s="32"/>
      <c r="D51"/>
    </row>
    <row r="52" spans="1:4" ht="15.75" customHeight="1">
      <c r="B52"/>
      <c r="C52" s="32" t="s">
        <v>555</v>
      </c>
      <c r="D52" s="73" t="s">
        <v>802</v>
      </c>
    </row>
    <row r="53" spans="1:4" ht="15.75" customHeight="1">
      <c r="B53"/>
      <c r="C53" s="32">
        <f>SUM(C50:C52)</f>
        <v>1</v>
      </c>
      <c r="D53" s="73">
        <v>1</v>
      </c>
    </row>
    <row r="54" spans="1:4" ht="15.75" customHeight="1">
      <c r="B54"/>
      <c r="C54" s="69" t="s">
        <v>652</v>
      </c>
      <c r="D54" s="69" t="s">
        <v>803</v>
      </c>
    </row>
    <row r="55" spans="1:4" ht="15.75" customHeight="1">
      <c r="B55"/>
      <c r="C55" s="38">
        <v>199</v>
      </c>
      <c r="D55" s="38">
        <v>40</v>
      </c>
    </row>
    <row r="56" spans="1:4" ht="15.75" customHeight="1">
      <c r="B56"/>
    </row>
    <row r="57" spans="1:4" ht="15.75" customHeight="1">
      <c r="B57"/>
    </row>
    <row r="58" spans="1:4" ht="15.75" customHeight="1">
      <c r="B58"/>
    </row>
    <row r="59" spans="1:4" ht="15.75" customHeight="1">
      <c r="B59"/>
    </row>
    <row r="60" spans="1:4" ht="15.75" customHeight="1">
      <c r="B60"/>
    </row>
    <row r="61" spans="1:4" ht="15.75" customHeight="1">
      <c r="B61"/>
    </row>
    <row r="62" spans="1:4" ht="15.75" customHeight="1">
      <c r="B62"/>
    </row>
    <row r="63" spans="1:4" ht="15.75" customHeight="1">
      <c r="B63"/>
    </row>
    <row r="64" spans="1:4" ht="15.75" customHeight="1">
      <c r="B64"/>
    </row>
    <row r="65" spans="2:2" ht="15.75" customHeight="1">
      <c r="B65"/>
    </row>
    <row r="66" spans="2:2" ht="15.75" customHeight="1">
      <c r="B66"/>
    </row>
    <row r="67" spans="2:2" ht="15.75" customHeight="1">
      <c r="B67"/>
    </row>
    <row r="68" spans="2:2" ht="15.75" customHeight="1"/>
    <row r="69" spans="2:2" ht="15.75" customHeight="1"/>
    <row r="70" spans="2:2" ht="15.75" customHeight="1"/>
    <row r="71" spans="2:2" ht="15.75" customHeight="1"/>
    <row r="72" spans="2:2" ht="15.75" customHeight="1"/>
    <row r="73" spans="2:2" ht="15.75" customHeight="1"/>
    <row r="74" spans="2:2" ht="15.75" customHeight="1"/>
    <row r="75" spans="2:2" ht="15.75" customHeight="1"/>
    <row r="76" spans="2:2" ht="15.75" customHeight="1"/>
    <row r="77" spans="2:2" ht="15.75" customHeight="1"/>
    <row r="78" spans="2:2" ht="15.75" customHeight="1"/>
    <row r="79" spans="2:2" ht="15.75" customHeight="1"/>
    <row r="80" spans="2:2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76"/>
  <sheetViews>
    <sheetView zoomScale="80" zoomScaleNormal="80" workbookViewId="0">
      <pane ySplit="1" topLeftCell="A2" activePane="bottomLeft" state="frozen"/>
      <selection pane="bottomLeft" activeCell="A4" sqref="A4"/>
    </sheetView>
  </sheetViews>
  <sheetFormatPr defaultColWidth="8.85546875" defaultRowHeight="15.75"/>
  <cols>
    <col min="1" max="2" width="93.85546875" style="16" customWidth="1"/>
    <col min="3" max="3" width="15.140625" style="16" customWidth="1"/>
    <col min="4" max="4" width="14.85546875" style="16" customWidth="1"/>
  </cols>
  <sheetData>
    <row r="1" spans="1:4" ht="15.75" customHeight="1">
      <c r="A1" s="39"/>
      <c r="B1" s="39"/>
      <c r="C1" s="29"/>
    </row>
    <row r="2" spans="1:4" ht="15.75" customHeight="1">
      <c r="A2" s="59"/>
      <c r="B2" s="87"/>
      <c r="C2" s="61"/>
    </row>
    <row r="3" spans="1:4" ht="15.75" customHeight="1">
      <c r="A3" s="49"/>
      <c r="B3" s="32"/>
      <c r="C3" s="32"/>
    </row>
    <row r="4" spans="1:4" ht="15.75" customHeight="1">
      <c r="A4" s="49"/>
      <c r="B4" s="32"/>
      <c r="C4" s="32"/>
    </row>
    <row r="5" spans="1:4" ht="15.75" customHeight="1">
      <c r="A5" s="49"/>
      <c r="B5" s="32"/>
      <c r="C5" s="32"/>
    </row>
    <row r="6" spans="1:4" ht="15.75" customHeight="1">
      <c r="A6" s="49"/>
      <c r="B6" s="32"/>
      <c r="C6" s="32"/>
    </row>
    <row r="7" spans="1:4" ht="15.75" customHeight="1">
      <c r="A7" s="49"/>
      <c r="B7" s="32"/>
      <c r="C7" s="38"/>
      <c r="D7" s="70"/>
    </row>
    <row r="8" spans="1:4" ht="15.75" customHeight="1">
      <c r="A8" s="49"/>
      <c r="B8" s="32"/>
      <c r="C8" s="38"/>
      <c r="D8" s="70"/>
    </row>
    <row r="9" spans="1:4" ht="15.75" customHeight="1">
      <c r="A9" s="74"/>
      <c r="B9" s="72"/>
      <c r="C9" s="72"/>
      <c r="D9" s="89"/>
    </row>
    <row r="10" spans="1:4" ht="15.75" customHeight="1">
      <c r="A10" s="49"/>
      <c r="B10" s="32"/>
      <c r="C10" s="32"/>
    </row>
    <row r="11" spans="1:4" ht="15.75" customHeight="1">
      <c r="A11" s="32"/>
      <c r="B11" s="32"/>
      <c r="C11" s="32"/>
    </row>
    <row r="12" spans="1:4" ht="15.75" customHeight="1">
      <c r="C12" s="38"/>
      <c r="D12" s="70"/>
    </row>
    <row r="13" spans="1:4" ht="15.75" customHeight="1">
      <c r="C13" s="38"/>
      <c r="D13" s="70"/>
    </row>
    <row r="14" spans="1:4" ht="15.75" customHeight="1"/>
    <row r="15" spans="1:4" ht="15.75" customHeight="1"/>
    <row r="16" spans="1:4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VJ90"/>
  <sheetViews>
    <sheetView zoomScaleNormal="100" workbookViewId="0">
      <pane ySplit="1" topLeftCell="A15" activePane="bottomLeft" state="frozen"/>
      <selection pane="bottomLeft"/>
    </sheetView>
  </sheetViews>
  <sheetFormatPr defaultColWidth="8.85546875" defaultRowHeight="15.75"/>
  <cols>
    <col min="1" max="1" width="46.140625" style="78" customWidth="1"/>
    <col min="2" max="2" width="93.85546875" style="78" customWidth="1"/>
    <col min="3" max="3" width="15.140625" style="1" customWidth="1"/>
    <col min="4" max="4" width="10.28515625" style="16" customWidth="1"/>
    <col min="5" max="5" width="6.28515625" style="16" customWidth="1"/>
    <col min="6" max="6" width="14.42578125" style="16" customWidth="1"/>
    <col min="7" max="7" width="5.140625" style="16" customWidth="1"/>
    <col min="257" max="257" width="20.140625" style="16" customWidth="1"/>
    <col min="258" max="258" width="21.85546875" style="16" customWidth="1"/>
    <col min="513" max="513" width="20.140625" style="16" customWidth="1"/>
    <col min="514" max="514" width="21.85546875" style="16" customWidth="1"/>
    <col min="769" max="769" width="20.140625" style="16" customWidth="1"/>
    <col min="770" max="770" width="21.85546875" style="16" customWidth="1"/>
    <col min="1025" max="1025" width="20.140625" style="16" customWidth="1"/>
    <col min="1026" max="1026" width="21.85546875" style="16" customWidth="1"/>
    <col min="1281" max="1281" width="20.140625" style="16" customWidth="1"/>
    <col min="1282" max="1282" width="21.85546875" style="16" customWidth="1"/>
    <col min="1537" max="1537" width="20.140625" style="16" customWidth="1"/>
    <col min="1538" max="1538" width="21.85546875" style="16" customWidth="1"/>
    <col min="1793" max="1793" width="20.140625" style="16" customWidth="1"/>
    <col min="1794" max="1794" width="21.85546875" style="16" customWidth="1"/>
    <col min="2049" max="2049" width="20.140625" style="16" customWidth="1"/>
    <col min="2050" max="2050" width="21.85546875" style="16" customWidth="1"/>
    <col min="2305" max="2305" width="20.140625" style="16" customWidth="1"/>
    <col min="2306" max="2306" width="21.85546875" style="16" customWidth="1"/>
    <col min="2561" max="2561" width="20.140625" style="16" customWidth="1"/>
    <col min="2562" max="2562" width="21.85546875" style="16" customWidth="1"/>
    <col min="2817" max="2817" width="20.140625" style="16" customWidth="1"/>
    <col min="2818" max="2818" width="21.85546875" style="16" customWidth="1"/>
    <col min="3073" max="3073" width="20.140625" style="16" customWidth="1"/>
    <col min="3074" max="3074" width="21.85546875" style="16" customWidth="1"/>
    <col min="3329" max="3329" width="20.140625" style="16" customWidth="1"/>
    <col min="3330" max="3330" width="21.85546875" style="16" customWidth="1"/>
    <col min="3585" max="3585" width="20.140625" style="16" customWidth="1"/>
    <col min="3586" max="3586" width="21.85546875" style="16" customWidth="1"/>
    <col min="3841" max="3841" width="20.140625" style="16" customWidth="1"/>
    <col min="3842" max="3842" width="21.85546875" style="16" customWidth="1"/>
    <col min="4097" max="4097" width="20.140625" style="16" customWidth="1"/>
    <col min="4098" max="4098" width="21.85546875" style="16" customWidth="1"/>
    <col min="4353" max="4353" width="20.140625" style="16" customWidth="1"/>
    <col min="4354" max="4354" width="21.85546875" style="16" customWidth="1"/>
    <col min="4609" max="4609" width="20.140625" style="16" customWidth="1"/>
    <col min="4610" max="4610" width="21.85546875" style="16" customWidth="1"/>
    <col min="4865" max="4865" width="20.140625" style="16" customWidth="1"/>
    <col min="4866" max="4866" width="21.85546875" style="16" customWidth="1"/>
    <col min="5121" max="5121" width="20.140625" style="16" customWidth="1"/>
    <col min="5122" max="5122" width="21.85546875" style="16" customWidth="1"/>
    <col min="5377" max="5377" width="20.140625" style="16" customWidth="1"/>
    <col min="5378" max="5378" width="21.85546875" style="16" customWidth="1"/>
    <col min="5633" max="5633" width="20.140625" style="16" customWidth="1"/>
    <col min="5634" max="5634" width="21.85546875" style="16" customWidth="1"/>
    <col min="5889" max="5889" width="20.140625" style="16" customWidth="1"/>
    <col min="5890" max="5890" width="21.85546875" style="16" customWidth="1"/>
    <col min="6145" max="6145" width="20.140625" style="16" customWidth="1"/>
    <col min="6146" max="6146" width="21.85546875" style="16" customWidth="1"/>
    <col min="6401" max="6401" width="20.140625" style="16" customWidth="1"/>
    <col min="6402" max="6402" width="21.85546875" style="16" customWidth="1"/>
    <col min="6657" max="6657" width="20.140625" style="16" customWidth="1"/>
    <col min="6658" max="6658" width="21.85546875" style="16" customWidth="1"/>
    <col min="6913" max="6913" width="20.140625" style="16" customWidth="1"/>
    <col min="6914" max="6914" width="21.85546875" style="16" customWidth="1"/>
    <col min="7169" max="7169" width="20.140625" style="16" customWidth="1"/>
    <col min="7170" max="7170" width="21.85546875" style="16" customWidth="1"/>
    <col min="7425" max="7425" width="20.140625" style="16" customWidth="1"/>
    <col min="7426" max="7426" width="21.85546875" style="16" customWidth="1"/>
    <col min="7681" max="7681" width="20.140625" style="16" customWidth="1"/>
    <col min="7682" max="7682" width="21.85546875" style="16" customWidth="1"/>
    <col min="7937" max="7937" width="20.140625" style="16" customWidth="1"/>
    <col min="7938" max="7938" width="21.85546875" style="16" customWidth="1"/>
    <col min="8193" max="8193" width="20.140625" style="16" customWidth="1"/>
    <col min="8194" max="8194" width="21.85546875" style="16" customWidth="1"/>
    <col min="8449" max="8449" width="20.140625" style="16" customWidth="1"/>
    <col min="8450" max="8450" width="21.85546875" style="16" customWidth="1"/>
    <col min="8705" max="8705" width="20.140625" style="16" customWidth="1"/>
    <col min="8706" max="8706" width="21.85546875" style="16" customWidth="1"/>
    <col min="8961" max="8961" width="20.140625" style="16" customWidth="1"/>
    <col min="8962" max="8962" width="21.85546875" style="16" customWidth="1"/>
    <col min="9217" max="9217" width="20.140625" style="16" customWidth="1"/>
    <col min="9218" max="9218" width="21.85546875" style="16" customWidth="1"/>
    <col min="9473" max="9473" width="20.140625" style="16" customWidth="1"/>
    <col min="9474" max="9474" width="21.85546875" style="16" customWidth="1"/>
    <col min="9729" max="9729" width="20.140625" style="16" customWidth="1"/>
    <col min="9730" max="9730" width="21.85546875" style="16" customWidth="1"/>
    <col min="9985" max="9985" width="20.140625" style="16" customWidth="1"/>
    <col min="9986" max="9986" width="21.85546875" style="16" customWidth="1"/>
    <col min="10241" max="10241" width="20.140625" style="16" customWidth="1"/>
    <col min="10242" max="10242" width="21.85546875" style="16" customWidth="1"/>
    <col min="10497" max="10497" width="20.140625" style="16" customWidth="1"/>
    <col min="10498" max="10498" width="21.85546875" style="16" customWidth="1"/>
    <col min="10753" max="10753" width="20.140625" style="16" customWidth="1"/>
    <col min="10754" max="10754" width="21.85546875" style="16" customWidth="1"/>
    <col min="11009" max="11009" width="20.140625" style="16" customWidth="1"/>
    <col min="11010" max="11010" width="21.85546875" style="16" customWidth="1"/>
    <col min="11265" max="11265" width="20.140625" style="16" customWidth="1"/>
    <col min="11266" max="11266" width="21.85546875" style="16" customWidth="1"/>
    <col min="11521" max="11521" width="20.140625" style="16" customWidth="1"/>
    <col min="11522" max="11522" width="21.85546875" style="16" customWidth="1"/>
    <col min="11777" max="11777" width="20.140625" style="16" customWidth="1"/>
    <col min="11778" max="11778" width="21.85546875" style="16" customWidth="1"/>
    <col min="12033" max="12033" width="20.140625" style="16" customWidth="1"/>
    <col min="12034" max="12034" width="21.85546875" style="16" customWidth="1"/>
    <col min="12289" max="12289" width="20.140625" style="16" customWidth="1"/>
    <col min="12290" max="12290" width="21.85546875" style="16" customWidth="1"/>
    <col min="12545" max="12545" width="20.140625" style="16" customWidth="1"/>
    <col min="12546" max="12546" width="21.85546875" style="16" customWidth="1"/>
    <col min="12801" max="12801" width="20.140625" style="16" customWidth="1"/>
    <col min="12802" max="12802" width="21.85546875" style="16" customWidth="1"/>
    <col min="13057" max="13057" width="20.140625" style="16" customWidth="1"/>
    <col min="13058" max="13058" width="21.85546875" style="16" customWidth="1"/>
    <col min="13313" max="13313" width="20.140625" style="16" customWidth="1"/>
    <col min="13314" max="13314" width="21.85546875" style="16" customWidth="1"/>
    <col min="13569" max="13569" width="20.140625" style="16" customWidth="1"/>
    <col min="13570" max="13570" width="21.85546875" style="16" customWidth="1"/>
    <col min="13825" max="13825" width="20.140625" style="16" customWidth="1"/>
    <col min="13826" max="13826" width="21.85546875" style="16" customWidth="1"/>
    <col min="14081" max="14081" width="20.140625" style="16" customWidth="1"/>
    <col min="14082" max="14082" width="21.85546875" style="16" customWidth="1"/>
    <col min="14337" max="14337" width="20.140625" style="16" customWidth="1"/>
    <col min="14338" max="14338" width="21.85546875" style="16" customWidth="1"/>
    <col min="14593" max="14593" width="20.140625" style="16" customWidth="1"/>
    <col min="14594" max="14594" width="21.85546875" style="16" customWidth="1"/>
    <col min="14849" max="14849" width="20.140625" style="16" customWidth="1"/>
    <col min="14850" max="14850" width="21.85546875" style="16" customWidth="1"/>
    <col min="15105" max="15105" width="20.140625" style="16" customWidth="1"/>
    <col min="15106" max="15106" width="21.85546875" style="16" customWidth="1"/>
    <col min="15361" max="15361" width="20.140625" style="16" customWidth="1"/>
    <col min="15362" max="15362" width="21.85546875" style="16" customWidth="1"/>
    <col min="15617" max="15617" width="20.140625" style="16" customWidth="1"/>
    <col min="15618" max="15618" width="21.85546875" style="16" customWidth="1"/>
    <col min="15873" max="15873" width="20.140625" style="16" customWidth="1"/>
    <col min="15874" max="15874" width="21.85546875" style="16" customWidth="1"/>
    <col min="16129" max="16129" width="20.140625" style="16" customWidth="1"/>
    <col min="16130" max="16130" width="21.85546875" style="16" customWidth="1"/>
  </cols>
  <sheetData>
    <row r="1" spans="1:7" ht="15.75" customHeight="1">
      <c r="A1" s="39" t="s">
        <v>60</v>
      </c>
      <c r="B1" s="39" t="s">
        <v>61</v>
      </c>
      <c r="C1" s="39" t="s">
        <v>62</v>
      </c>
      <c r="D1" s="32"/>
      <c r="E1" s="32"/>
      <c r="F1" s="32"/>
      <c r="G1" s="32"/>
    </row>
    <row r="2" spans="1:7" ht="15.75" customHeight="1">
      <c r="A2" s="90" t="s">
        <v>105</v>
      </c>
      <c r="B2" s="91" t="s">
        <v>804</v>
      </c>
      <c r="C2" s="92">
        <v>12</v>
      </c>
      <c r="D2" s="32"/>
      <c r="E2" s="32"/>
      <c r="F2" s="32"/>
      <c r="G2" s="32"/>
    </row>
    <row r="3" spans="1:7" ht="15.75" customHeight="1">
      <c r="A3" s="90" t="s">
        <v>805</v>
      </c>
      <c r="B3" s="93" t="s">
        <v>806</v>
      </c>
      <c r="C3" s="92">
        <v>2</v>
      </c>
      <c r="D3" s="32"/>
      <c r="E3" s="32"/>
      <c r="F3" s="32"/>
      <c r="G3" s="32"/>
    </row>
    <row r="4" spans="1:7" ht="15.75" customHeight="1">
      <c r="A4" s="90" t="s">
        <v>95</v>
      </c>
      <c r="B4" s="93" t="s">
        <v>807</v>
      </c>
      <c r="C4" s="92">
        <v>12</v>
      </c>
      <c r="D4" s="32"/>
      <c r="E4" s="32"/>
      <c r="F4" s="32"/>
      <c r="G4" s="32"/>
    </row>
    <row r="5" spans="1:7" ht="15.75" customHeight="1">
      <c r="A5" s="90" t="s">
        <v>808</v>
      </c>
      <c r="B5" s="91" t="s">
        <v>809</v>
      </c>
      <c r="C5" s="92">
        <v>2</v>
      </c>
      <c r="D5" s="32"/>
      <c r="E5" s="32"/>
      <c r="F5" s="32"/>
      <c r="G5" s="32"/>
    </row>
    <row r="6" spans="1:7" ht="15.75" customHeight="1">
      <c r="A6" s="90" t="s">
        <v>109</v>
      </c>
      <c r="B6" s="94" t="s">
        <v>810</v>
      </c>
      <c r="C6" s="92">
        <v>44</v>
      </c>
      <c r="D6" s="32"/>
      <c r="E6" s="32"/>
      <c r="F6" s="32"/>
      <c r="G6" s="32"/>
    </row>
    <row r="7" spans="1:7" ht="15.75" customHeight="1">
      <c r="A7" s="35" t="s">
        <v>558</v>
      </c>
      <c r="B7" s="95" t="s">
        <v>811</v>
      </c>
      <c r="C7" s="92">
        <v>3</v>
      </c>
      <c r="D7" s="32"/>
      <c r="E7" s="32"/>
      <c r="F7" s="32"/>
      <c r="G7" s="32"/>
    </row>
    <row r="8" spans="1:7" ht="15.75" customHeight="1">
      <c r="A8" s="96" t="s">
        <v>125</v>
      </c>
      <c r="B8" s="96" t="s">
        <v>812</v>
      </c>
      <c r="C8" s="92">
        <v>2</v>
      </c>
      <c r="D8" s="32"/>
      <c r="E8" s="32"/>
      <c r="F8" s="32"/>
      <c r="G8" s="32"/>
    </row>
    <row r="9" spans="1:7" ht="15.75" customHeight="1">
      <c r="A9" s="49" t="s">
        <v>583</v>
      </c>
      <c r="B9" s="90" t="s">
        <v>813</v>
      </c>
      <c r="C9" s="92">
        <v>10</v>
      </c>
      <c r="D9" s="32"/>
      <c r="E9" s="32"/>
      <c r="F9" s="32"/>
      <c r="G9" s="32"/>
    </row>
    <row r="10" spans="1:7" ht="15.75" customHeight="1">
      <c r="A10" s="49" t="s">
        <v>814</v>
      </c>
      <c r="B10" s="97" t="s">
        <v>815</v>
      </c>
      <c r="C10" s="92">
        <v>9</v>
      </c>
      <c r="D10" s="32"/>
      <c r="E10" s="32"/>
      <c r="F10" s="32"/>
      <c r="G10" s="32"/>
    </row>
    <row r="11" spans="1:7" ht="15.75" customHeight="1">
      <c r="A11" s="96" t="s">
        <v>129</v>
      </c>
      <c r="B11" s="98" t="s">
        <v>816</v>
      </c>
      <c r="C11" s="92">
        <v>9</v>
      </c>
      <c r="D11" s="32"/>
      <c r="E11" s="32"/>
      <c r="F11" s="32"/>
      <c r="G11" s="32"/>
    </row>
    <row r="12" spans="1:7" ht="15.75" customHeight="1">
      <c r="A12" s="96" t="s">
        <v>817</v>
      </c>
      <c r="B12" s="95" t="s">
        <v>818</v>
      </c>
      <c r="C12" s="92">
        <v>4</v>
      </c>
      <c r="D12" s="32"/>
      <c r="E12" s="32"/>
      <c r="F12" s="32"/>
      <c r="G12" s="32"/>
    </row>
    <row r="13" spans="1:7" ht="15.75" customHeight="1">
      <c r="A13" s="96" t="s">
        <v>819</v>
      </c>
      <c r="B13" s="95" t="s">
        <v>820</v>
      </c>
      <c r="C13" s="92">
        <v>12</v>
      </c>
      <c r="D13" s="32"/>
      <c r="E13" s="32"/>
      <c r="F13" s="32"/>
      <c r="G13" s="32"/>
    </row>
    <row r="14" spans="1:7" ht="15.75" customHeight="1">
      <c r="A14" s="96" t="s">
        <v>367</v>
      </c>
      <c r="B14" s="99" t="s">
        <v>821</v>
      </c>
      <c r="C14" s="92">
        <v>2</v>
      </c>
      <c r="D14" s="32"/>
      <c r="E14" s="32"/>
      <c r="F14" s="32"/>
      <c r="G14" s="32"/>
    </row>
    <row r="15" spans="1:7" ht="15.75" customHeight="1">
      <c r="A15" s="96" t="s">
        <v>592</v>
      </c>
      <c r="B15" s="95" t="s">
        <v>822</v>
      </c>
      <c r="C15" s="92">
        <v>4</v>
      </c>
      <c r="D15" s="32"/>
      <c r="E15" s="32"/>
      <c r="F15" s="32"/>
      <c r="G15" s="32"/>
    </row>
    <row r="16" spans="1:7" ht="15.75" customHeight="1">
      <c r="A16" s="96" t="s">
        <v>99</v>
      </c>
      <c r="B16" s="95" t="s">
        <v>823</v>
      </c>
      <c r="C16" s="92">
        <v>7</v>
      </c>
      <c r="D16" s="32"/>
      <c r="E16" s="32"/>
      <c r="F16" s="32"/>
      <c r="G16" s="32"/>
    </row>
    <row r="17" spans="1:7" ht="15.75" customHeight="1">
      <c r="A17" s="96" t="s">
        <v>824</v>
      </c>
      <c r="B17" s="99" t="s">
        <v>825</v>
      </c>
      <c r="C17" s="92">
        <v>6</v>
      </c>
      <c r="D17" s="32"/>
      <c r="E17" s="32"/>
      <c r="F17" s="32"/>
      <c r="G17" s="32"/>
    </row>
    <row r="18" spans="1:7" ht="15.75" customHeight="1">
      <c r="A18" s="96" t="s">
        <v>826</v>
      </c>
      <c r="B18" s="95" t="s">
        <v>827</v>
      </c>
      <c r="C18" s="92">
        <v>3</v>
      </c>
      <c r="D18" s="32"/>
      <c r="E18" s="32"/>
      <c r="F18" s="32"/>
      <c r="G18" s="32"/>
    </row>
    <row r="19" spans="1:7" ht="15.75" customHeight="1">
      <c r="A19" s="96" t="s">
        <v>614</v>
      </c>
      <c r="B19" s="95" t="s">
        <v>615</v>
      </c>
      <c r="C19" s="92">
        <v>1</v>
      </c>
      <c r="D19" s="32"/>
      <c r="E19" s="32"/>
      <c r="F19" s="32"/>
      <c r="G19" s="32"/>
    </row>
    <row r="20" spans="1:7" ht="15.75" customHeight="1">
      <c r="A20" s="96" t="s">
        <v>828</v>
      </c>
      <c r="B20" s="95" t="s">
        <v>829</v>
      </c>
      <c r="C20" s="92">
        <v>1</v>
      </c>
      <c r="D20" s="32"/>
      <c r="E20" s="32"/>
      <c r="F20" s="32"/>
      <c r="G20" s="32"/>
    </row>
    <row r="21" spans="1:7" ht="15.75" customHeight="1">
      <c r="A21" s="96" t="s">
        <v>830</v>
      </c>
      <c r="B21" s="95" t="s">
        <v>831</v>
      </c>
      <c r="C21" s="92">
        <v>3</v>
      </c>
      <c r="D21" s="32"/>
      <c r="E21" s="32"/>
      <c r="F21" s="32"/>
      <c r="G21" s="32"/>
    </row>
    <row r="22" spans="1:7" ht="15.75" customHeight="1">
      <c r="A22" s="96" t="s">
        <v>605</v>
      </c>
      <c r="B22" s="95" t="s">
        <v>832</v>
      </c>
      <c r="C22" s="92">
        <v>4</v>
      </c>
      <c r="D22" s="32"/>
      <c r="E22" s="32"/>
      <c r="F22" s="32"/>
      <c r="G22" s="32"/>
    </row>
    <row r="23" spans="1:7" ht="15.75" customHeight="1">
      <c r="A23" s="96" t="s">
        <v>107</v>
      </c>
      <c r="B23" s="99" t="s">
        <v>591</v>
      </c>
      <c r="C23" s="92">
        <v>2</v>
      </c>
      <c r="D23" s="32"/>
      <c r="E23" s="32"/>
      <c r="F23" s="32"/>
      <c r="G23" s="32"/>
    </row>
    <row r="24" spans="1:7" ht="15.75" customHeight="1">
      <c r="A24" s="96" t="s">
        <v>97</v>
      </c>
      <c r="B24" s="99" t="s">
        <v>833</v>
      </c>
      <c r="C24" s="92">
        <v>16</v>
      </c>
      <c r="D24" s="32"/>
      <c r="E24" s="32"/>
      <c r="F24" s="32"/>
      <c r="G24" s="32"/>
    </row>
    <row r="25" spans="1:7" ht="15.75" customHeight="1">
      <c r="A25" s="96" t="s">
        <v>834</v>
      </c>
      <c r="B25" s="95" t="s">
        <v>835</v>
      </c>
      <c r="C25" s="92">
        <v>2</v>
      </c>
      <c r="D25" s="32"/>
      <c r="E25" s="32"/>
      <c r="F25" s="32"/>
      <c r="G25" s="32"/>
    </row>
    <row r="26" spans="1:7" ht="15.75" customHeight="1">
      <c r="A26" s="96" t="s">
        <v>127</v>
      </c>
      <c r="B26" s="95" t="s">
        <v>836</v>
      </c>
      <c r="C26" s="92">
        <v>6</v>
      </c>
      <c r="D26" s="32"/>
      <c r="E26" s="32"/>
      <c r="F26" s="32"/>
      <c r="G26" s="32"/>
    </row>
    <row r="27" spans="1:7" ht="15.75" customHeight="1">
      <c r="A27" s="96" t="s">
        <v>837</v>
      </c>
      <c r="B27" s="99" t="s">
        <v>838</v>
      </c>
      <c r="C27" s="92">
        <v>2</v>
      </c>
      <c r="D27" s="32"/>
      <c r="E27" s="32"/>
      <c r="F27" s="32"/>
      <c r="G27" s="32"/>
    </row>
    <row r="28" spans="1:7" ht="15.75" customHeight="1">
      <c r="A28" s="96" t="s">
        <v>839</v>
      </c>
      <c r="B28" s="95" t="s">
        <v>840</v>
      </c>
      <c r="C28" s="92">
        <v>2</v>
      </c>
      <c r="D28" s="32"/>
      <c r="E28" s="32"/>
      <c r="F28" s="32"/>
      <c r="G28" s="32"/>
    </row>
    <row r="29" spans="1:7" ht="15.75" customHeight="1">
      <c r="A29" s="96" t="s">
        <v>841</v>
      </c>
      <c r="B29" s="99" t="s">
        <v>842</v>
      </c>
      <c r="C29" s="92">
        <v>1</v>
      </c>
      <c r="D29" s="32"/>
      <c r="E29" s="32"/>
      <c r="F29" s="32"/>
      <c r="G29" s="32"/>
    </row>
    <row r="30" spans="1:7" ht="15.75" customHeight="1">
      <c r="A30" s="96" t="s">
        <v>843</v>
      </c>
      <c r="B30" s="95" t="s">
        <v>844</v>
      </c>
      <c r="C30" s="92">
        <v>2</v>
      </c>
      <c r="D30" s="32"/>
      <c r="E30" s="32"/>
      <c r="F30" s="32"/>
      <c r="G30" s="32"/>
    </row>
    <row r="31" spans="1:7" ht="15.75" customHeight="1">
      <c r="A31" s="96" t="s">
        <v>845</v>
      </c>
      <c r="B31" s="95" t="s">
        <v>846</v>
      </c>
      <c r="C31" s="92">
        <v>6</v>
      </c>
      <c r="D31" s="32"/>
      <c r="E31" s="32"/>
      <c r="F31" s="32"/>
      <c r="G31" s="32"/>
    </row>
    <row r="32" spans="1:7" ht="15.75" customHeight="1">
      <c r="A32" s="96" t="s">
        <v>847</v>
      </c>
      <c r="B32" s="99" t="s">
        <v>848</v>
      </c>
      <c r="C32" s="92">
        <v>1</v>
      </c>
      <c r="D32" s="32"/>
      <c r="E32" s="32"/>
      <c r="F32" s="32"/>
      <c r="G32" s="32"/>
    </row>
    <row r="33" spans="1:7" ht="15.75" customHeight="1">
      <c r="A33" s="96" t="s">
        <v>849</v>
      </c>
      <c r="B33" s="95" t="s">
        <v>850</v>
      </c>
      <c r="C33" s="92">
        <v>3</v>
      </c>
      <c r="D33" s="32"/>
      <c r="E33" s="32"/>
      <c r="F33" s="32"/>
      <c r="G33" s="32"/>
    </row>
    <row r="34" spans="1:7" ht="15.75" customHeight="1">
      <c r="A34" s="96" t="s">
        <v>343</v>
      </c>
      <c r="B34" s="99" t="s">
        <v>851</v>
      </c>
      <c r="C34" s="92">
        <v>7</v>
      </c>
      <c r="D34" s="32"/>
      <c r="E34" s="32"/>
      <c r="F34" s="32"/>
      <c r="G34" s="32"/>
    </row>
    <row r="35" spans="1:7" ht="15.75" customHeight="1">
      <c r="A35" s="96" t="s">
        <v>852</v>
      </c>
      <c r="B35" s="95" t="s">
        <v>853</v>
      </c>
      <c r="C35" s="92">
        <v>2</v>
      </c>
      <c r="D35" s="32"/>
      <c r="E35" s="32"/>
      <c r="F35" s="32"/>
      <c r="G35" s="32"/>
    </row>
    <row r="36" spans="1:7" ht="15.75" customHeight="1">
      <c r="A36" s="96" t="s">
        <v>603</v>
      </c>
      <c r="B36" s="95" t="s">
        <v>854</v>
      </c>
      <c r="C36" s="92">
        <v>2</v>
      </c>
      <c r="D36" s="32"/>
      <c r="E36" s="32"/>
      <c r="F36" s="32"/>
      <c r="G36" s="32"/>
    </row>
    <row r="37" spans="1:7" ht="31.5" customHeight="1">
      <c r="A37" s="96" t="s">
        <v>855</v>
      </c>
      <c r="B37" s="95" t="s">
        <v>856</v>
      </c>
      <c r="C37" s="92">
        <v>40</v>
      </c>
      <c r="D37" s="32"/>
      <c r="E37" s="32"/>
      <c r="F37" s="32"/>
      <c r="G37" s="32"/>
    </row>
    <row r="38" spans="1:7" ht="15.75" customHeight="1">
      <c r="A38" s="96" t="s">
        <v>857</v>
      </c>
      <c r="B38" s="95" t="s">
        <v>858</v>
      </c>
      <c r="C38" s="92">
        <v>4</v>
      </c>
      <c r="D38" s="32"/>
      <c r="E38" s="32"/>
      <c r="F38" s="32"/>
      <c r="G38" s="32"/>
    </row>
    <row r="39" spans="1:7" ht="15.75" customHeight="1">
      <c r="A39" s="96" t="s">
        <v>859</v>
      </c>
      <c r="B39" s="95" t="s">
        <v>860</v>
      </c>
      <c r="C39" s="92">
        <v>1</v>
      </c>
      <c r="D39" s="32"/>
      <c r="E39" s="32"/>
      <c r="F39" s="32"/>
      <c r="G39" s="32"/>
    </row>
    <row r="40" spans="1:7" ht="15.75" customHeight="1">
      <c r="A40" s="96" t="s">
        <v>568</v>
      </c>
      <c r="B40" s="99" t="s">
        <v>861</v>
      </c>
      <c r="C40" s="92">
        <v>1</v>
      </c>
      <c r="D40" s="32"/>
      <c r="E40" s="32"/>
      <c r="F40" s="32"/>
      <c r="G40" s="32"/>
    </row>
    <row r="41" spans="1:7" ht="15.75" customHeight="1">
      <c r="A41" s="96" t="s">
        <v>862</v>
      </c>
      <c r="B41" s="95" t="s">
        <v>863</v>
      </c>
      <c r="C41" s="92">
        <v>2</v>
      </c>
      <c r="D41" s="32"/>
      <c r="E41" s="32"/>
      <c r="F41" s="32"/>
      <c r="G41" s="32"/>
    </row>
    <row r="42" spans="1:7" ht="15.75" customHeight="1">
      <c r="A42" s="96" t="s">
        <v>864</v>
      </c>
      <c r="B42" s="95" t="s">
        <v>865</v>
      </c>
      <c r="C42" s="92">
        <v>2</v>
      </c>
      <c r="D42" s="32"/>
      <c r="E42" s="32"/>
      <c r="F42" s="32"/>
      <c r="G42" s="32"/>
    </row>
    <row r="43" spans="1:7" ht="15.75" customHeight="1">
      <c r="A43" s="39"/>
      <c r="B43" s="100"/>
      <c r="C43" s="29"/>
      <c r="D43" s="39" t="s">
        <v>145</v>
      </c>
      <c r="E43" s="29">
        <f>SUM(C2:C42)</f>
        <v>256</v>
      </c>
      <c r="F43" s="39" t="s">
        <v>146</v>
      </c>
      <c r="G43" s="29">
        <v>41</v>
      </c>
    </row>
    <row r="44" spans="1:7">
      <c r="A44" s="101"/>
      <c r="C44" s="2"/>
      <c r="D44" s="101"/>
    </row>
    <row r="90" spans="1:7" s="1" customFormat="1">
      <c r="A90" s="78"/>
      <c r="B90" s="78"/>
      <c r="D90"/>
      <c r="E90"/>
      <c r="F90"/>
      <c r="G90"/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9"/>
  <sheetViews>
    <sheetView zoomScale="70" zoomScaleNormal="70" workbookViewId="0">
      <pane ySplit="1" topLeftCell="A2" activePane="bottomLeft" state="frozen"/>
      <selection pane="bottomLeft" activeCell="B27" sqref="B27"/>
    </sheetView>
  </sheetViews>
  <sheetFormatPr defaultColWidth="9" defaultRowHeight="15.75"/>
  <cols>
    <col min="1" max="1" width="20.140625" style="5" customWidth="1"/>
    <col min="2" max="2" width="38.7109375" style="78" customWidth="1"/>
    <col min="3" max="3" width="37.42578125" style="78" customWidth="1"/>
    <col min="4" max="4" width="18.85546875" style="5" customWidth="1"/>
    <col min="5" max="5" width="12.85546875" style="18" customWidth="1"/>
    <col min="6" max="6" width="6.85546875" style="5" customWidth="1"/>
    <col min="7" max="7" width="26.140625" style="18" customWidth="1"/>
    <col min="8" max="8" width="6.28515625" style="5" customWidth="1"/>
    <col min="9" max="256" width="9" style="86"/>
    <col min="257" max="257" width="19.7109375" style="86" customWidth="1"/>
    <col min="258" max="258" width="22.140625" style="86" customWidth="1"/>
    <col min="259" max="259" width="21.7109375" style="86" customWidth="1"/>
    <col min="260" max="260" width="9" style="86"/>
    <col min="261" max="261" width="11.140625" style="86" customWidth="1"/>
    <col min="262" max="262" width="6.85546875" style="86" customWidth="1"/>
    <col min="263" max="512" width="9" style="86"/>
    <col min="513" max="513" width="19.7109375" style="86" customWidth="1"/>
    <col min="514" max="514" width="22.140625" style="86" customWidth="1"/>
    <col min="515" max="515" width="21.7109375" style="86" customWidth="1"/>
    <col min="516" max="516" width="9" style="86"/>
    <col min="517" max="517" width="11.140625" style="86" customWidth="1"/>
    <col min="518" max="518" width="6.85546875" style="86" customWidth="1"/>
    <col min="519" max="768" width="9" style="86"/>
    <col min="769" max="769" width="19.7109375" style="86" customWidth="1"/>
    <col min="770" max="770" width="22.140625" style="86" customWidth="1"/>
    <col min="771" max="771" width="21.7109375" style="86" customWidth="1"/>
    <col min="772" max="772" width="9" style="86"/>
    <col min="773" max="773" width="11.140625" style="86" customWidth="1"/>
    <col min="774" max="774" width="6.85546875" style="86" customWidth="1"/>
    <col min="775" max="1024" width="9" style="86"/>
    <col min="1025" max="1025" width="19.7109375" style="86" customWidth="1"/>
    <col min="1026" max="1026" width="22.140625" style="86" customWidth="1"/>
    <col min="1027" max="1027" width="21.7109375" style="86" customWidth="1"/>
    <col min="1028" max="1028" width="9" style="86"/>
    <col min="1029" max="1029" width="11.140625" style="86" customWidth="1"/>
    <col min="1030" max="1030" width="6.85546875" style="86" customWidth="1"/>
    <col min="1031" max="1280" width="9" style="86"/>
    <col min="1281" max="1281" width="19.7109375" style="86" customWidth="1"/>
    <col min="1282" max="1282" width="22.140625" style="86" customWidth="1"/>
    <col min="1283" max="1283" width="21.7109375" style="86" customWidth="1"/>
    <col min="1284" max="1284" width="9" style="86"/>
    <col min="1285" max="1285" width="11.140625" style="86" customWidth="1"/>
    <col min="1286" max="1286" width="6.85546875" style="86" customWidth="1"/>
    <col min="1287" max="1536" width="9" style="86"/>
    <col min="1537" max="1537" width="19.7109375" style="86" customWidth="1"/>
    <col min="1538" max="1538" width="22.140625" style="86" customWidth="1"/>
    <col min="1539" max="1539" width="21.7109375" style="86" customWidth="1"/>
    <col min="1540" max="1540" width="9" style="86"/>
    <col min="1541" max="1541" width="11.140625" style="86" customWidth="1"/>
    <col min="1542" max="1542" width="6.85546875" style="86" customWidth="1"/>
    <col min="1543" max="1792" width="9" style="86"/>
    <col min="1793" max="1793" width="19.7109375" style="86" customWidth="1"/>
    <col min="1794" max="1794" width="22.140625" style="86" customWidth="1"/>
    <col min="1795" max="1795" width="21.7109375" style="86" customWidth="1"/>
    <col min="1796" max="1796" width="9" style="86"/>
    <col min="1797" max="1797" width="11.140625" style="86" customWidth="1"/>
    <col min="1798" max="1798" width="6.85546875" style="86" customWidth="1"/>
    <col min="1799" max="2048" width="9" style="86"/>
    <col min="2049" max="2049" width="19.7109375" style="86" customWidth="1"/>
    <col min="2050" max="2050" width="22.140625" style="86" customWidth="1"/>
    <col min="2051" max="2051" width="21.7109375" style="86" customWidth="1"/>
    <col min="2052" max="2052" width="9" style="86"/>
    <col min="2053" max="2053" width="11.140625" style="86" customWidth="1"/>
    <col min="2054" max="2054" width="6.85546875" style="86" customWidth="1"/>
    <col min="2055" max="2304" width="9" style="86"/>
    <col min="2305" max="2305" width="19.7109375" style="86" customWidth="1"/>
    <col min="2306" max="2306" width="22.140625" style="86" customWidth="1"/>
    <col min="2307" max="2307" width="21.7109375" style="86" customWidth="1"/>
    <col min="2308" max="2308" width="9" style="86"/>
    <col min="2309" max="2309" width="11.140625" style="86" customWidth="1"/>
    <col min="2310" max="2310" width="6.85546875" style="86" customWidth="1"/>
    <col min="2311" max="2560" width="9" style="86"/>
    <col min="2561" max="2561" width="19.7109375" style="86" customWidth="1"/>
    <col min="2562" max="2562" width="22.140625" style="86" customWidth="1"/>
    <col min="2563" max="2563" width="21.7109375" style="86" customWidth="1"/>
    <col min="2564" max="2564" width="9" style="86"/>
    <col min="2565" max="2565" width="11.140625" style="86" customWidth="1"/>
    <col min="2566" max="2566" width="6.85546875" style="86" customWidth="1"/>
    <col min="2567" max="2816" width="9" style="86"/>
    <col min="2817" max="2817" width="19.7109375" style="86" customWidth="1"/>
    <col min="2818" max="2818" width="22.140625" style="86" customWidth="1"/>
    <col min="2819" max="2819" width="21.7109375" style="86" customWidth="1"/>
    <col min="2820" max="2820" width="9" style="86"/>
    <col min="2821" max="2821" width="11.140625" style="86" customWidth="1"/>
    <col min="2822" max="2822" width="6.85546875" style="86" customWidth="1"/>
    <col min="2823" max="3072" width="9" style="86"/>
    <col min="3073" max="3073" width="19.7109375" style="86" customWidth="1"/>
    <col min="3074" max="3074" width="22.140625" style="86" customWidth="1"/>
    <col min="3075" max="3075" width="21.7109375" style="86" customWidth="1"/>
    <col min="3076" max="3076" width="9" style="86"/>
    <col min="3077" max="3077" width="11.140625" style="86" customWidth="1"/>
    <col min="3078" max="3078" width="6.85546875" style="86" customWidth="1"/>
    <col min="3079" max="3328" width="9" style="86"/>
    <col min="3329" max="3329" width="19.7109375" style="86" customWidth="1"/>
    <col min="3330" max="3330" width="22.140625" style="86" customWidth="1"/>
    <col min="3331" max="3331" width="21.7109375" style="86" customWidth="1"/>
    <col min="3332" max="3332" width="9" style="86"/>
    <col min="3333" max="3333" width="11.140625" style="86" customWidth="1"/>
    <col min="3334" max="3334" width="6.85546875" style="86" customWidth="1"/>
    <col min="3335" max="3584" width="9" style="86"/>
    <col min="3585" max="3585" width="19.7109375" style="86" customWidth="1"/>
    <col min="3586" max="3586" width="22.140625" style="86" customWidth="1"/>
    <col min="3587" max="3587" width="21.7109375" style="86" customWidth="1"/>
    <col min="3588" max="3588" width="9" style="86"/>
    <col min="3589" max="3589" width="11.140625" style="86" customWidth="1"/>
    <col min="3590" max="3590" width="6.85546875" style="86" customWidth="1"/>
    <col min="3591" max="3840" width="9" style="86"/>
    <col min="3841" max="3841" width="19.7109375" style="86" customWidth="1"/>
    <col min="3842" max="3842" width="22.140625" style="86" customWidth="1"/>
    <col min="3843" max="3843" width="21.7109375" style="86" customWidth="1"/>
    <col min="3844" max="3844" width="9" style="86"/>
    <col min="3845" max="3845" width="11.140625" style="86" customWidth="1"/>
    <col min="3846" max="3846" width="6.85546875" style="86" customWidth="1"/>
    <col min="3847" max="4096" width="9" style="86"/>
    <col min="4097" max="4097" width="19.7109375" style="86" customWidth="1"/>
    <col min="4098" max="4098" width="22.140625" style="86" customWidth="1"/>
    <col min="4099" max="4099" width="21.7109375" style="86" customWidth="1"/>
    <col min="4100" max="4100" width="9" style="86"/>
    <col min="4101" max="4101" width="11.140625" style="86" customWidth="1"/>
    <col min="4102" max="4102" width="6.85546875" style="86" customWidth="1"/>
    <col min="4103" max="4352" width="9" style="86"/>
    <col min="4353" max="4353" width="19.7109375" style="86" customWidth="1"/>
    <col min="4354" max="4354" width="22.140625" style="86" customWidth="1"/>
    <col min="4355" max="4355" width="21.7109375" style="86" customWidth="1"/>
    <col min="4356" max="4356" width="9" style="86"/>
    <col min="4357" max="4357" width="11.140625" style="86" customWidth="1"/>
    <col min="4358" max="4358" width="6.85546875" style="86" customWidth="1"/>
    <col min="4359" max="4608" width="9" style="86"/>
    <col min="4609" max="4609" width="19.7109375" style="86" customWidth="1"/>
    <col min="4610" max="4610" width="22.140625" style="86" customWidth="1"/>
    <col min="4611" max="4611" width="21.7109375" style="86" customWidth="1"/>
    <col min="4612" max="4612" width="9" style="86"/>
    <col min="4613" max="4613" width="11.140625" style="86" customWidth="1"/>
    <col min="4614" max="4614" width="6.85546875" style="86" customWidth="1"/>
    <col min="4615" max="4864" width="9" style="86"/>
    <col min="4865" max="4865" width="19.7109375" style="86" customWidth="1"/>
    <col min="4866" max="4866" width="22.140625" style="86" customWidth="1"/>
    <col min="4867" max="4867" width="21.7109375" style="86" customWidth="1"/>
    <col min="4868" max="4868" width="9" style="86"/>
    <col min="4869" max="4869" width="11.140625" style="86" customWidth="1"/>
    <col min="4870" max="4870" width="6.85546875" style="86" customWidth="1"/>
    <col min="4871" max="5120" width="9" style="86"/>
    <col min="5121" max="5121" width="19.7109375" style="86" customWidth="1"/>
    <col min="5122" max="5122" width="22.140625" style="86" customWidth="1"/>
    <col min="5123" max="5123" width="21.7109375" style="86" customWidth="1"/>
    <col min="5124" max="5124" width="9" style="86"/>
    <col min="5125" max="5125" width="11.140625" style="86" customWidth="1"/>
    <col min="5126" max="5126" width="6.85546875" style="86" customWidth="1"/>
    <col min="5127" max="5376" width="9" style="86"/>
    <col min="5377" max="5377" width="19.7109375" style="86" customWidth="1"/>
    <col min="5378" max="5378" width="22.140625" style="86" customWidth="1"/>
    <col min="5379" max="5379" width="21.7109375" style="86" customWidth="1"/>
    <col min="5380" max="5380" width="9" style="86"/>
    <col min="5381" max="5381" width="11.140625" style="86" customWidth="1"/>
    <col min="5382" max="5382" width="6.85546875" style="86" customWidth="1"/>
    <col min="5383" max="5632" width="9" style="86"/>
    <col min="5633" max="5633" width="19.7109375" style="86" customWidth="1"/>
    <col min="5634" max="5634" width="22.140625" style="86" customWidth="1"/>
    <col min="5635" max="5635" width="21.7109375" style="86" customWidth="1"/>
    <col min="5636" max="5636" width="9" style="86"/>
    <col min="5637" max="5637" width="11.140625" style="86" customWidth="1"/>
    <col min="5638" max="5638" width="6.85546875" style="86" customWidth="1"/>
    <col min="5639" max="5888" width="9" style="86"/>
    <col min="5889" max="5889" width="19.7109375" style="86" customWidth="1"/>
    <col min="5890" max="5890" width="22.140625" style="86" customWidth="1"/>
    <col min="5891" max="5891" width="21.7109375" style="86" customWidth="1"/>
    <col min="5892" max="5892" width="9" style="86"/>
    <col min="5893" max="5893" width="11.140625" style="86" customWidth="1"/>
    <col min="5894" max="5894" width="6.85546875" style="86" customWidth="1"/>
    <col min="5895" max="6144" width="9" style="86"/>
    <col min="6145" max="6145" width="19.7109375" style="86" customWidth="1"/>
    <col min="6146" max="6146" width="22.140625" style="86" customWidth="1"/>
    <col min="6147" max="6147" width="21.7109375" style="86" customWidth="1"/>
    <col min="6148" max="6148" width="9" style="86"/>
    <col min="6149" max="6149" width="11.140625" style="86" customWidth="1"/>
    <col min="6150" max="6150" width="6.85546875" style="86" customWidth="1"/>
    <col min="6151" max="6400" width="9" style="86"/>
    <col min="6401" max="6401" width="19.7109375" style="86" customWidth="1"/>
    <col min="6402" max="6402" width="22.140625" style="86" customWidth="1"/>
    <col min="6403" max="6403" width="21.7109375" style="86" customWidth="1"/>
    <col min="6404" max="6404" width="9" style="86"/>
    <col min="6405" max="6405" width="11.140625" style="86" customWidth="1"/>
    <col min="6406" max="6406" width="6.85546875" style="86" customWidth="1"/>
    <col min="6407" max="6656" width="9" style="86"/>
    <col min="6657" max="6657" width="19.7109375" style="86" customWidth="1"/>
    <col min="6658" max="6658" width="22.140625" style="86" customWidth="1"/>
    <col min="6659" max="6659" width="21.7109375" style="86" customWidth="1"/>
    <col min="6660" max="6660" width="9" style="86"/>
    <col min="6661" max="6661" width="11.140625" style="86" customWidth="1"/>
    <col min="6662" max="6662" width="6.85546875" style="86" customWidth="1"/>
    <col min="6663" max="6912" width="9" style="86"/>
    <col min="6913" max="6913" width="19.7109375" style="86" customWidth="1"/>
    <col min="6914" max="6914" width="22.140625" style="86" customWidth="1"/>
    <col min="6915" max="6915" width="21.7109375" style="86" customWidth="1"/>
    <col min="6916" max="6916" width="9" style="86"/>
    <col min="6917" max="6917" width="11.140625" style="86" customWidth="1"/>
    <col min="6918" max="6918" width="6.85546875" style="86" customWidth="1"/>
    <col min="6919" max="7168" width="9" style="86"/>
    <col min="7169" max="7169" width="19.7109375" style="86" customWidth="1"/>
    <col min="7170" max="7170" width="22.140625" style="86" customWidth="1"/>
    <col min="7171" max="7171" width="21.7109375" style="86" customWidth="1"/>
    <col min="7172" max="7172" width="9" style="86"/>
    <col min="7173" max="7173" width="11.140625" style="86" customWidth="1"/>
    <col min="7174" max="7174" width="6.85546875" style="86" customWidth="1"/>
    <col min="7175" max="7424" width="9" style="86"/>
    <col min="7425" max="7425" width="19.7109375" style="86" customWidth="1"/>
    <col min="7426" max="7426" width="22.140625" style="86" customWidth="1"/>
    <col min="7427" max="7427" width="21.7109375" style="86" customWidth="1"/>
    <col min="7428" max="7428" width="9" style="86"/>
    <col min="7429" max="7429" width="11.140625" style="86" customWidth="1"/>
    <col min="7430" max="7430" width="6.85546875" style="86" customWidth="1"/>
    <col min="7431" max="7680" width="9" style="86"/>
    <col min="7681" max="7681" width="19.7109375" style="86" customWidth="1"/>
    <col min="7682" max="7682" width="22.140625" style="86" customWidth="1"/>
    <col min="7683" max="7683" width="21.7109375" style="86" customWidth="1"/>
    <col min="7684" max="7684" width="9" style="86"/>
    <col min="7685" max="7685" width="11.140625" style="86" customWidth="1"/>
    <col min="7686" max="7686" width="6.85546875" style="86" customWidth="1"/>
    <col min="7687" max="7936" width="9" style="86"/>
    <col min="7937" max="7937" width="19.7109375" style="86" customWidth="1"/>
    <col min="7938" max="7938" width="22.140625" style="86" customWidth="1"/>
    <col min="7939" max="7939" width="21.7109375" style="86" customWidth="1"/>
    <col min="7940" max="7940" width="9" style="86"/>
    <col min="7941" max="7941" width="11.140625" style="86" customWidth="1"/>
    <col min="7942" max="7942" width="6.85546875" style="86" customWidth="1"/>
    <col min="7943" max="8192" width="9" style="86"/>
    <col min="8193" max="8193" width="19.7109375" style="86" customWidth="1"/>
    <col min="8194" max="8194" width="22.140625" style="86" customWidth="1"/>
    <col min="8195" max="8195" width="21.7109375" style="86" customWidth="1"/>
    <col min="8196" max="8196" width="9" style="86"/>
    <col min="8197" max="8197" width="11.140625" style="86" customWidth="1"/>
    <col min="8198" max="8198" width="6.85546875" style="86" customWidth="1"/>
    <col min="8199" max="8448" width="9" style="86"/>
    <col min="8449" max="8449" width="19.7109375" style="86" customWidth="1"/>
    <col min="8450" max="8450" width="22.140625" style="86" customWidth="1"/>
    <col min="8451" max="8451" width="21.7109375" style="86" customWidth="1"/>
    <col min="8452" max="8452" width="9" style="86"/>
    <col min="8453" max="8453" width="11.140625" style="86" customWidth="1"/>
    <col min="8454" max="8454" width="6.85546875" style="86" customWidth="1"/>
    <col min="8455" max="8704" width="9" style="86"/>
    <col min="8705" max="8705" width="19.7109375" style="86" customWidth="1"/>
    <col min="8706" max="8706" width="22.140625" style="86" customWidth="1"/>
    <col min="8707" max="8707" width="21.7109375" style="86" customWidth="1"/>
    <col min="8708" max="8708" width="9" style="86"/>
    <col min="8709" max="8709" width="11.140625" style="86" customWidth="1"/>
    <col min="8710" max="8710" width="6.85546875" style="86" customWidth="1"/>
    <col min="8711" max="8960" width="9" style="86"/>
    <col min="8961" max="8961" width="19.7109375" style="86" customWidth="1"/>
    <col min="8962" max="8962" width="22.140625" style="86" customWidth="1"/>
    <col min="8963" max="8963" width="21.7109375" style="86" customWidth="1"/>
    <col min="8964" max="8964" width="9" style="86"/>
    <col min="8965" max="8965" width="11.140625" style="86" customWidth="1"/>
    <col min="8966" max="8966" width="6.85546875" style="86" customWidth="1"/>
    <col min="8967" max="9216" width="9" style="86"/>
    <col min="9217" max="9217" width="19.7109375" style="86" customWidth="1"/>
    <col min="9218" max="9218" width="22.140625" style="86" customWidth="1"/>
    <col min="9219" max="9219" width="21.7109375" style="86" customWidth="1"/>
    <col min="9220" max="9220" width="9" style="86"/>
    <col min="9221" max="9221" width="11.140625" style="86" customWidth="1"/>
    <col min="9222" max="9222" width="6.85546875" style="86" customWidth="1"/>
    <col min="9223" max="9472" width="9" style="86"/>
    <col min="9473" max="9473" width="19.7109375" style="86" customWidth="1"/>
    <col min="9474" max="9474" width="22.140625" style="86" customWidth="1"/>
    <col min="9475" max="9475" width="21.7109375" style="86" customWidth="1"/>
    <col min="9476" max="9476" width="9" style="86"/>
    <col min="9477" max="9477" width="11.140625" style="86" customWidth="1"/>
    <col min="9478" max="9478" width="6.85546875" style="86" customWidth="1"/>
    <col min="9479" max="9728" width="9" style="86"/>
    <col min="9729" max="9729" width="19.7109375" style="86" customWidth="1"/>
    <col min="9730" max="9730" width="22.140625" style="86" customWidth="1"/>
    <col min="9731" max="9731" width="21.7109375" style="86" customWidth="1"/>
    <col min="9732" max="9732" width="9" style="86"/>
    <col min="9733" max="9733" width="11.140625" style="86" customWidth="1"/>
    <col min="9734" max="9734" width="6.85546875" style="86" customWidth="1"/>
    <col min="9735" max="9984" width="9" style="86"/>
    <col min="9985" max="9985" width="19.7109375" style="86" customWidth="1"/>
    <col min="9986" max="9986" width="22.140625" style="86" customWidth="1"/>
    <col min="9987" max="9987" width="21.7109375" style="86" customWidth="1"/>
    <col min="9988" max="9988" width="9" style="86"/>
    <col min="9989" max="9989" width="11.140625" style="86" customWidth="1"/>
    <col min="9990" max="9990" width="6.85546875" style="86" customWidth="1"/>
    <col min="9991" max="10240" width="9" style="86"/>
    <col min="10241" max="10241" width="19.7109375" style="86" customWidth="1"/>
    <col min="10242" max="10242" width="22.140625" style="86" customWidth="1"/>
    <col min="10243" max="10243" width="21.7109375" style="86" customWidth="1"/>
    <col min="10244" max="10244" width="9" style="86"/>
    <col min="10245" max="10245" width="11.140625" style="86" customWidth="1"/>
    <col min="10246" max="10246" width="6.85546875" style="86" customWidth="1"/>
    <col min="10247" max="10496" width="9" style="86"/>
    <col min="10497" max="10497" width="19.7109375" style="86" customWidth="1"/>
    <col min="10498" max="10498" width="22.140625" style="86" customWidth="1"/>
    <col min="10499" max="10499" width="21.7109375" style="86" customWidth="1"/>
    <col min="10500" max="10500" width="9" style="86"/>
    <col min="10501" max="10501" width="11.140625" style="86" customWidth="1"/>
    <col min="10502" max="10502" width="6.85546875" style="86" customWidth="1"/>
    <col min="10503" max="10752" width="9" style="86"/>
    <col min="10753" max="10753" width="19.7109375" style="86" customWidth="1"/>
    <col min="10754" max="10754" width="22.140625" style="86" customWidth="1"/>
    <col min="10755" max="10755" width="21.7109375" style="86" customWidth="1"/>
    <col min="10756" max="10756" width="9" style="86"/>
    <col min="10757" max="10757" width="11.140625" style="86" customWidth="1"/>
    <col min="10758" max="10758" width="6.85546875" style="86" customWidth="1"/>
    <col min="10759" max="11008" width="9" style="86"/>
    <col min="11009" max="11009" width="19.7109375" style="86" customWidth="1"/>
    <col min="11010" max="11010" width="22.140625" style="86" customWidth="1"/>
    <col min="11011" max="11011" width="21.7109375" style="86" customWidth="1"/>
    <col min="11012" max="11012" width="9" style="86"/>
    <col min="11013" max="11013" width="11.140625" style="86" customWidth="1"/>
    <col min="11014" max="11014" width="6.85546875" style="86" customWidth="1"/>
    <col min="11015" max="11264" width="9" style="86"/>
    <col min="11265" max="11265" width="19.7109375" style="86" customWidth="1"/>
    <col min="11266" max="11266" width="22.140625" style="86" customWidth="1"/>
    <col min="11267" max="11267" width="21.7109375" style="86" customWidth="1"/>
    <col min="11268" max="11268" width="9" style="86"/>
    <col min="11269" max="11269" width="11.140625" style="86" customWidth="1"/>
    <col min="11270" max="11270" width="6.85546875" style="86" customWidth="1"/>
    <col min="11271" max="11520" width="9" style="86"/>
    <col min="11521" max="11521" width="19.7109375" style="86" customWidth="1"/>
    <col min="11522" max="11522" width="22.140625" style="86" customWidth="1"/>
    <col min="11523" max="11523" width="21.7109375" style="86" customWidth="1"/>
    <col min="11524" max="11524" width="9" style="86"/>
    <col min="11525" max="11525" width="11.140625" style="86" customWidth="1"/>
    <col min="11526" max="11526" width="6.85546875" style="86" customWidth="1"/>
    <col min="11527" max="11776" width="9" style="86"/>
    <col min="11777" max="11777" width="19.7109375" style="86" customWidth="1"/>
    <col min="11778" max="11778" width="22.140625" style="86" customWidth="1"/>
    <col min="11779" max="11779" width="21.7109375" style="86" customWidth="1"/>
    <col min="11780" max="11780" width="9" style="86"/>
    <col min="11781" max="11781" width="11.140625" style="86" customWidth="1"/>
    <col min="11782" max="11782" width="6.85546875" style="86" customWidth="1"/>
    <col min="11783" max="12032" width="9" style="86"/>
    <col min="12033" max="12033" width="19.7109375" style="86" customWidth="1"/>
    <col min="12034" max="12034" width="22.140625" style="86" customWidth="1"/>
    <col min="12035" max="12035" width="21.7109375" style="86" customWidth="1"/>
    <col min="12036" max="12036" width="9" style="86"/>
    <col min="12037" max="12037" width="11.140625" style="86" customWidth="1"/>
    <col min="12038" max="12038" width="6.85546875" style="86" customWidth="1"/>
    <col min="12039" max="12288" width="9" style="86"/>
    <col min="12289" max="12289" width="19.7109375" style="86" customWidth="1"/>
    <col min="12290" max="12290" width="22.140625" style="86" customWidth="1"/>
    <col min="12291" max="12291" width="21.7109375" style="86" customWidth="1"/>
    <col min="12292" max="12292" width="9" style="86"/>
    <col min="12293" max="12293" width="11.140625" style="86" customWidth="1"/>
    <col min="12294" max="12294" width="6.85546875" style="86" customWidth="1"/>
    <col min="12295" max="12544" width="9" style="86"/>
    <col min="12545" max="12545" width="19.7109375" style="86" customWidth="1"/>
    <col min="12546" max="12546" width="22.140625" style="86" customWidth="1"/>
    <col min="12547" max="12547" width="21.7109375" style="86" customWidth="1"/>
    <col min="12548" max="12548" width="9" style="86"/>
    <col min="12549" max="12549" width="11.140625" style="86" customWidth="1"/>
    <col min="12550" max="12550" width="6.85546875" style="86" customWidth="1"/>
    <col min="12551" max="12800" width="9" style="86"/>
    <col min="12801" max="12801" width="19.7109375" style="86" customWidth="1"/>
    <col min="12802" max="12802" width="22.140625" style="86" customWidth="1"/>
    <col min="12803" max="12803" width="21.7109375" style="86" customWidth="1"/>
    <col min="12804" max="12804" width="9" style="86"/>
    <col min="12805" max="12805" width="11.140625" style="86" customWidth="1"/>
    <col min="12806" max="12806" width="6.85546875" style="86" customWidth="1"/>
    <col min="12807" max="13056" width="9" style="86"/>
    <col min="13057" max="13057" width="19.7109375" style="86" customWidth="1"/>
    <col min="13058" max="13058" width="22.140625" style="86" customWidth="1"/>
    <col min="13059" max="13059" width="21.7109375" style="86" customWidth="1"/>
    <col min="13060" max="13060" width="9" style="86"/>
    <col min="13061" max="13061" width="11.140625" style="86" customWidth="1"/>
    <col min="13062" max="13062" width="6.85546875" style="86" customWidth="1"/>
    <col min="13063" max="13312" width="9" style="86"/>
    <col min="13313" max="13313" width="19.7109375" style="86" customWidth="1"/>
    <col min="13314" max="13314" width="22.140625" style="86" customWidth="1"/>
    <col min="13315" max="13315" width="21.7109375" style="86" customWidth="1"/>
    <col min="13316" max="13316" width="9" style="86"/>
    <col min="13317" max="13317" width="11.140625" style="86" customWidth="1"/>
    <col min="13318" max="13318" width="6.85546875" style="86" customWidth="1"/>
    <col min="13319" max="13568" width="9" style="86"/>
    <col min="13569" max="13569" width="19.7109375" style="86" customWidth="1"/>
    <col min="13570" max="13570" width="22.140625" style="86" customWidth="1"/>
    <col min="13571" max="13571" width="21.7109375" style="86" customWidth="1"/>
    <col min="13572" max="13572" width="9" style="86"/>
    <col min="13573" max="13573" width="11.140625" style="86" customWidth="1"/>
    <col min="13574" max="13574" width="6.85546875" style="86" customWidth="1"/>
    <col min="13575" max="13824" width="9" style="86"/>
    <col min="13825" max="13825" width="19.7109375" style="86" customWidth="1"/>
    <col min="13826" max="13826" width="22.140625" style="86" customWidth="1"/>
    <col min="13827" max="13827" width="21.7109375" style="86" customWidth="1"/>
    <col min="13828" max="13828" width="9" style="86"/>
    <col min="13829" max="13829" width="11.140625" style="86" customWidth="1"/>
    <col min="13830" max="13830" width="6.85546875" style="86" customWidth="1"/>
    <col min="13831" max="14080" width="9" style="86"/>
    <col min="14081" max="14081" width="19.7109375" style="86" customWidth="1"/>
    <col min="14082" max="14082" width="22.140625" style="86" customWidth="1"/>
    <col min="14083" max="14083" width="21.7109375" style="86" customWidth="1"/>
    <col min="14084" max="14084" width="9" style="86"/>
    <col min="14085" max="14085" width="11.140625" style="86" customWidth="1"/>
    <col min="14086" max="14086" width="6.85546875" style="86" customWidth="1"/>
    <col min="14087" max="14336" width="9" style="86"/>
    <col min="14337" max="14337" width="19.7109375" style="86" customWidth="1"/>
    <col min="14338" max="14338" width="22.140625" style="86" customWidth="1"/>
    <col min="14339" max="14339" width="21.7109375" style="86" customWidth="1"/>
    <col min="14340" max="14340" width="9" style="86"/>
    <col min="14341" max="14341" width="11.140625" style="86" customWidth="1"/>
    <col min="14342" max="14342" width="6.85546875" style="86" customWidth="1"/>
    <col min="14343" max="14592" width="9" style="86"/>
    <col min="14593" max="14593" width="19.7109375" style="86" customWidth="1"/>
    <col min="14594" max="14594" width="22.140625" style="86" customWidth="1"/>
    <col min="14595" max="14595" width="21.7109375" style="86" customWidth="1"/>
    <col min="14596" max="14596" width="9" style="86"/>
    <col min="14597" max="14597" width="11.140625" style="86" customWidth="1"/>
    <col min="14598" max="14598" width="6.85546875" style="86" customWidth="1"/>
    <col min="14599" max="14848" width="9" style="86"/>
    <col min="14849" max="14849" width="19.7109375" style="86" customWidth="1"/>
    <col min="14850" max="14850" width="22.140625" style="86" customWidth="1"/>
    <col min="14851" max="14851" width="21.7109375" style="86" customWidth="1"/>
    <col min="14852" max="14852" width="9" style="86"/>
    <col min="14853" max="14853" width="11.140625" style="86" customWidth="1"/>
    <col min="14854" max="14854" width="6.85546875" style="86" customWidth="1"/>
    <col min="14855" max="15104" width="9" style="86"/>
    <col min="15105" max="15105" width="19.7109375" style="86" customWidth="1"/>
    <col min="15106" max="15106" width="22.140625" style="86" customWidth="1"/>
    <col min="15107" max="15107" width="21.7109375" style="86" customWidth="1"/>
    <col min="15108" max="15108" width="9" style="86"/>
    <col min="15109" max="15109" width="11.140625" style="86" customWidth="1"/>
    <col min="15110" max="15110" width="6.85546875" style="86" customWidth="1"/>
    <col min="15111" max="15360" width="9" style="86"/>
    <col min="15361" max="15361" width="19.7109375" style="86" customWidth="1"/>
    <col min="15362" max="15362" width="22.140625" style="86" customWidth="1"/>
    <col min="15363" max="15363" width="21.7109375" style="86" customWidth="1"/>
    <col min="15364" max="15364" width="9" style="86"/>
    <col min="15365" max="15365" width="11.140625" style="86" customWidth="1"/>
    <col min="15366" max="15366" width="6.85546875" style="86" customWidth="1"/>
    <col min="15367" max="15616" width="9" style="86"/>
    <col min="15617" max="15617" width="19.7109375" style="86" customWidth="1"/>
    <col min="15618" max="15618" width="22.140625" style="86" customWidth="1"/>
    <col min="15619" max="15619" width="21.7109375" style="86" customWidth="1"/>
    <col min="15620" max="15620" width="9" style="86"/>
    <col min="15621" max="15621" width="11.140625" style="86" customWidth="1"/>
    <col min="15622" max="15622" width="6.85546875" style="86" customWidth="1"/>
    <col min="15623" max="15872" width="9" style="86"/>
    <col min="15873" max="15873" width="19.7109375" style="86" customWidth="1"/>
    <col min="15874" max="15874" width="22.140625" style="86" customWidth="1"/>
    <col min="15875" max="15875" width="21.7109375" style="86" customWidth="1"/>
    <col min="15876" max="15876" width="9" style="86"/>
    <col min="15877" max="15877" width="11.140625" style="86" customWidth="1"/>
    <col min="15878" max="15878" width="6.85546875" style="86" customWidth="1"/>
    <col min="15879" max="16128" width="9" style="86"/>
    <col min="16129" max="16129" width="19.7109375" style="86" customWidth="1"/>
    <col min="16130" max="16130" width="22.140625" style="86" customWidth="1"/>
    <col min="16131" max="16131" width="21.7109375" style="86" customWidth="1"/>
    <col min="16132" max="16132" width="9" style="86"/>
    <col min="16133" max="16133" width="11.140625" style="86" customWidth="1"/>
    <col min="16134" max="16134" width="6.85546875" style="86" customWidth="1"/>
    <col min="16135" max="16384" width="9" style="86"/>
  </cols>
  <sheetData>
    <row r="1" spans="1:8" s="5" customFormat="1" ht="18.75" customHeight="1">
      <c r="A1" s="102" t="s">
        <v>866</v>
      </c>
      <c r="B1" s="39" t="s">
        <v>60</v>
      </c>
      <c r="C1" s="39" t="s">
        <v>61</v>
      </c>
      <c r="D1" s="39" t="s">
        <v>62</v>
      </c>
      <c r="E1" s="39" t="s">
        <v>867</v>
      </c>
      <c r="F1" s="100"/>
      <c r="G1" s="39" t="s">
        <v>868</v>
      </c>
      <c r="H1" s="100"/>
    </row>
    <row r="2" spans="1:8" s="5" customFormat="1" ht="18.75" customHeight="1">
      <c r="A2" s="103" t="s">
        <v>12</v>
      </c>
      <c r="B2" s="96" t="s">
        <v>869</v>
      </c>
      <c r="C2" s="97" t="s">
        <v>870</v>
      </c>
      <c r="D2" s="104">
        <v>2</v>
      </c>
      <c r="E2" s="39"/>
      <c r="F2" s="104"/>
      <c r="G2" s="39"/>
      <c r="H2" s="104"/>
    </row>
    <row r="3" spans="1:8" s="5" customFormat="1" ht="22.5" customHeight="1">
      <c r="A3" s="103"/>
      <c r="B3" s="96" t="s">
        <v>871</v>
      </c>
      <c r="C3" s="97" t="s">
        <v>872</v>
      </c>
      <c r="D3" s="100">
        <v>1</v>
      </c>
      <c r="E3" s="39"/>
      <c r="F3" s="100"/>
      <c r="G3" s="39"/>
      <c r="H3" s="100"/>
    </row>
    <row r="4" spans="1:8" s="5" customFormat="1" ht="18.75" customHeight="1">
      <c r="A4" s="103"/>
      <c r="B4" s="96" t="s">
        <v>873</v>
      </c>
      <c r="C4" s="96" t="s">
        <v>874</v>
      </c>
      <c r="D4" s="100">
        <v>1</v>
      </c>
      <c r="E4" s="39"/>
      <c r="F4" s="100"/>
      <c r="G4" s="39"/>
      <c r="H4" s="100"/>
    </row>
    <row r="5" spans="1:8" s="5" customFormat="1" ht="18.75" customHeight="1">
      <c r="A5" s="103"/>
      <c r="B5" s="96"/>
      <c r="C5" s="104"/>
      <c r="D5" s="104"/>
      <c r="E5" s="100" t="s">
        <v>875</v>
      </c>
      <c r="F5" s="104">
        <f>SUM(D2:D4)</f>
        <v>4</v>
      </c>
      <c r="G5" s="100" t="s">
        <v>876</v>
      </c>
      <c r="H5" s="104">
        <v>3</v>
      </c>
    </row>
    <row r="6" spans="1:8" s="5" customFormat="1" ht="18.75" customHeight="1">
      <c r="A6" s="105"/>
      <c r="B6" s="106"/>
      <c r="C6" s="106"/>
      <c r="D6" s="105"/>
      <c r="E6" s="105"/>
      <c r="F6" s="105"/>
      <c r="G6" s="105"/>
      <c r="H6" s="105"/>
    </row>
    <row r="7" spans="1:8" s="5" customFormat="1" ht="18.75" customHeight="1">
      <c r="A7" s="103" t="s">
        <v>13</v>
      </c>
      <c r="B7" s="96" t="s">
        <v>877</v>
      </c>
      <c r="C7" s="97" t="s">
        <v>878</v>
      </c>
      <c r="D7" s="100">
        <v>2</v>
      </c>
      <c r="E7" s="103"/>
      <c r="F7" s="103"/>
      <c r="G7" s="103"/>
      <c r="H7" s="103"/>
    </row>
    <row r="8" spans="1:8" ht="15.75" customHeight="1">
      <c r="A8" s="103"/>
      <c r="B8" s="49"/>
      <c r="C8" s="94"/>
      <c r="D8" s="104"/>
      <c r="E8" s="100" t="s">
        <v>875</v>
      </c>
      <c r="F8" s="100">
        <v>2</v>
      </c>
      <c r="G8" s="100" t="s">
        <v>876</v>
      </c>
      <c r="H8" s="107">
        <v>1</v>
      </c>
    </row>
    <row r="9" spans="1:8" s="5" customFormat="1" ht="18.75" customHeight="1">
      <c r="A9" s="105"/>
      <c r="B9" s="106"/>
      <c r="C9" s="106"/>
      <c r="D9" s="105"/>
      <c r="E9" s="105"/>
      <c r="F9" s="105"/>
      <c r="G9" s="105"/>
      <c r="H9" s="105"/>
    </row>
    <row r="10" spans="1:8" ht="15.75" customHeight="1">
      <c r="A10" s="103" t="s">
        <v>17</v>
      </c>
      <c r="B10" s="96" t="s">
        <v>388</v>
      </c>
      <c r="C10" s="94" t="s">
        <v>879</v>
      </c>
      <c r="D10" s="100">
        <v>3</v>
      </c>
      <c r="E10" s="100"/>
      <c r="F10" s="100"/>
      <c r="G10" s="100"/>
      <c r="H10" s="100"/>
    </row>
    <row r="11" spans="1:8" ht="48" customHeight="1">
      <c r="A11" s="103"/>
      <c r="B11" s="49" t="s">
        <v>880</v>
      </c>
      <c r="C11" s="90" t="s">
        <v>881</v>
      </c>
      <c r="D11" s="104">
        <v>3</v>
      </c>
      <c r="E11" s="49"/>
      <c r="F11" s="49"/>
      <c r="G11" s="49"/>
      <c r="H11" s="49"/>
    </row>
    <row r="12" spans="1:8" ht="15.75" customHeight="1">
      <c r="A12" s="103"/>
      <c r="B12" s="49"/>
      <c r="C12" s="94"/>
      <c r="D12" s="104"/>
      <c r="E12" s="100" t="s">
        <v>875</v>
      </c>
      <c r="F12" s="104">
        <f>SUM(D10:D11)</f>
        <v>6</v>
      </c>
      <c r="G12" s="100" t="s">
        <v>876</v>
      </c>
      <c r="H12" s="104">
        <v>2</v>
      </c>
    </row>
    <row r="13" spans="1:8">
      <c r="A13" s="105"/>
      <c r="B13" s="106"/>
      <c r="C13" s="106"/>
      <c r="D13" s="105"/>
      <c r="E13" s="105"/>
      <c r="F13" s="105"/>
      <c r="G13" s="105"/>
      <c r="H13" s="105"/>
    </row>
    <row r="14" spans="1:8" ht="15.75" customHeight="1">
      <c r="A14" s="103" t="s">
        <v>882</v>
      </c>
      <c r="B14" s="90" t="s">
        <v>883</v>
      </c>
      <c r="C14" s="94" t="s">
        <v>884</v>
      </c>
      <c r="D14" s="100">
        <v>2</v>
      </c>
      <c r="E14" s="49"/>
      <c r="F14" s="49"/>
      <c r="G14" s="49"/>
      <c r="H14" s="49"/>
    </row>
    <row r="15" spans="1:8" ht="15.75" customHeight="1">
      <c r="A15" s="103"/>
      <c r="B15" s="90" t="s">
        <v>885</v>
      </c>
      <c r="C15" s="94" t="s">
        <v>886</v>
      </c>
      <c r="D15" s="100">
        <v>2</v>
      </c>
      <c r="E15" s="49"/>
      <c r="F15" s="49"/>
      <c r="G15" s="49"/>
      <c r="H15" s="49"/>
    </row>
    <row r="16" spans="1:8" ht="15.75" customHeight="1">
      <c r="A16" s="103"/>
      <c r="B16" s="90" t="s">
        <v>887</v>
      </c>
      <c r="C16" s="94" t="s">
        <v>888</v>
      </c>
      <c r="D16" s="100">
        <v>1</v>
      </c>
      <c r="E16" s="49"/>
      <c r="F16" s="49"/>
      <c r="G16" s="49"/>
      <c r="H16" s="49"/>
    </row>
    <row r="17" spans="1:8" ht="15.75" customHeight="1">
      <c r="A17" s="103"/>
      <c r="B17" s="94"/>
      <c r="C17" s="94"/>
      <c r="D17" s="104"/>
      <c r="E17" s="100" t="s">
        <v>875</v>
      </c>
      <c r="F17" s="108">
        <f>SUM(D14:D16)</f>
        <v>5</v>
      </c>
      <c r="G17" s="100" t="s">
        <v>876</v>
      </c>
      <c r="H17" s="100">
        <v>3</v>
      </c>
    </row>
    <row r="18" spans="1:8">
      <c r="A18" s="105"/>
      <c r="B18" s="106"/>
      <c r="C18" s="106"/>
      <c r="D18" s="105"/>
      <c r="E18" s="105"/>
      <c r="F18" s="105"/>
      <c r="G18" s="105"/>
      <c r="H18" s="105"/>
    </row>
    <row r="19" spans="1:8" ht="111.75" customHeight="1">
      <c r="A19" s="103" t="s">
        <v>15</v>
      </c>
      <c r="B19" s="109" t="s">
        <v>171</v>
      </c>
      <c r="C19" s="94" t="s">
        <v>889</v>
      </c>
      <c r="D19" s="110">
        <v>16</v>
      </c>
      <c r="E19" s="100"/>
      <c r="F19" s="100"/>
      <c r="G19" s="100"/>
      <c r="H19" s="100"/>
    </row>
    <row r="20" spans="1:8" ht="15.75" customHeight="1">
      <c r="A20" s="103"/>
      <c r="B20" s="109" t="s">
        <v>890</v>
      </c>
      <c r="C20" s="94" t="s">
        <v>891</v>
      </c>
      <c r="D20" s="110">
        <v>1</v>
      </c>
      <c r="E20" s="100"/>
      <c r="F20" s="100"/>
      <c r="G20" s="100"/>
      <c r="H20" s="100"/>
    </row>
    <row r="21" spans="1:8" ht="15.75" customHeight="1">
      <c r="A21" s="100"/>
      <c r="B21" s="49" t="s">
        <v>161</v>
      </c>
      <c r="C21" s="97" t="s">
        <v>892</v>
      </c>
      <c r="D21" s="110">
        <v>2</v>
      </c>
      <c r="E21" s="100"/>
      <c r="F21" s="100"/>
      <c r="G21" s="100"/>
      <c r="H21" s="100"/>
    </row>
    <row r="22" spans="1:8" ht="15.75" customHeight="1">
      <c r="A22" s="100"/>
      <c r="B22" s="49" t="s">
        <v>893</v>
      </c>
      <c r="C22" s="97" t="s">
        <v>894</v>
      </c>
      <c r="D22" s="110">
        <v>1</v>
      </c>
      <c r="E22" s="100"/>
      <c r="F22" s="100"/>
      <c r="G22" s="100"/>
      <c r="H22" s="100"/>
    </row>
    <row r="23" spans="1:8" ht="63.75" customHeight="1">
      <c r="A23" s="100"/>
      <c r="B23" s="96" t="s">
        <v>169</v>
      </c>
      <c r="C23" s="94" t="s">
        <v>895</v>
      </c>
      <c r="D23" s="110">
        <v>20</v>
      </c>
      <c r="E23" s="100"/>
      <c r="F23" s="100"/>
      <c r="G23" s="100"/>
      <c r="H23" s="100"/>
    </row>
    <row r="24" spans="1:8" ht="31.5" customHeight="1">
      <c r="A24" s="100"/>
      <c r="B24" s="96" t="s">
        <v>896</v>
      </c>
      <c r="C24" s="94" t="s">
        <v>897</v>
      </c>
      <c r="D24" s="110">
        <v>11</v>
      </c>
      <c r="E24" s="100"/>
      <c r="F24" s="100"/>
      <c r="G24" s="100"/>
      <c r="H24" s="100"/>
    </row>
    <row r="25" spans="1:8" ht="31.5" customHeight="1">
      <c r="A25" s="100"/>
      <c r="B25" s="96" t="s">
        <v>409</v>
      </c>
      <c r="C25" s="90" t="s">
        <v>898</v>
      </c>
      <c r="D25" s="110">
        <v>4</v>
      </c>
      <c r="E25" s="100"/>
      <c r="F25" s="100"/>
      <c r="G25" s="100"/>
      <c r="H25" s="100"/>
    </row>
    <row r="26" spans="1:8" ht="31.5" customHeight="1">
      <c r="A26" s="100"/>
      <c r="B26" s="96" t="s">
        <v>173</v>
      </c>
      <c r="C26" s="96" t="s">
        <v>899</v>
      </c>
      <c r="D26" s="110">
        <v>3</v>
      </c>
      <c r="E26" s="100"/>
      <c r="F26" s="100"/>
      <c r="G26" s="100"/>
      <c r="H26" s="100"/>
    </row>
    <row r="27" spans="1:8" ht="15.75" customHeight="1">
      <c r="A27" s="100"/>
      <c r="B27" s="96" t="s">
        <v>900</v>
      </c>
      <c r="C27" s="99" t="s">
        <v>630</v>
      </c>
      <c r="D27" s="110">
        <v>1</v>
      </c>
      <c r="E27" s="100"/>
      <c r="F27" s="100"/>
      <c r="G27" s="100"/>
      <c r="H27" s="100"/>
    </row>
    <row r="28" spans="1:8" ht="15.75" customHeight="1">
      <c r="A28" s="100"/>
      <c r="B28" s="94"/>
      <c r="C28" s="94"/>
      <c r="D28" s="100"/>
      <c r="E28" s="100" t="s">
        <v>875</v>
      </c>
      <c r="F28" s="100">
        <f>SUM(D19:D27)</f>
        <v>59</v>
      </c>
      <c r="G28" s="100" t="s">
        <v>876</v>
      </c>
      <c r="H28" s="100">
        <v>9</v>
      </c>
    </row>
    <row r="29" spans="1:8" ht="15.75" customHeight="1">
      <c r="A29" s="100"/>
      <c r="B29" s="93"/>
      <c r="C29" s="93"/>
      <c r="D29" s="100"/>
      <c r="E29" s="39" t="s">
        <v>145</v>
      </c>
      <c r="F29" s="39">
        <f>SUM(F2:F28)</f>
        <v>76</v>
      </c>
      <c r="G29" s="39" t="s">
        <v>146</v>
      </c>
      <c r="H29" s="29">
        <f>SUM(H2:H28)</f>
        <v>18</v>
      </c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XFB82"/>
  <sheetViews>
    <sheetView zoomScale="70" zoomScaleNormal="70" workbookViewId="0">
      <pane ySplit="1" topLeftCell="A5" activePane="bottomLeft" state="frozen"/>
      <selection pane="bottomLeft" activeCell="C20" sqref="C20"/>
    </sheetView>
  </sheetViews>
  <sheetFormatPr defaultColWidth="8.85546875" defaultRowHeight="15.75"/>
  <cols>
    <col min="1" max="1" width="12.85546875" style="111" customWidth="1"/>
    <col min="2" max="2" width="50.7109375" style="78" customWidth="1"/>
    <col min="3" max="3" width="46.85546875" style="78" customWidth="1"/>
    <col min="4" max="4" width="17.28515625" style="1" customWidth="1"/>
    <col min="5" max="5" width="14.42578125" style="2" customWidth="1"/>
    <col min="6" max="6" width="5.42578125" style="2" customWidth="1"/>
    <col min="7" max="7" width="25" style="2" customWidth="1"/>
    <col min="8" max="8" width="4.85546875" style="2" customWidth="1"/>
    <col min="9" max="9" width="9" style="1" customWidth="1"/>
    <col min="257" max="257" width="16" style="16" customWidth="1"/>
    <col min="258" max="258" width="21.140625" style="16" customWidth="1"/>
    <col min="259" max="259" width="25.28515625" style="16" customWidth="1"/>
    <col min="261" max="261" width="11.140625" style="16" customWidth="1"/>
    <col min="262" max="262" width="5.42578125" style="16" customWidth="1"/>
    <col min="264" max="264" width="4.85546875" style="16" customWidth="1"/>
    <col min="513" max="513" width="16" style="16" customWidth="1"/>
    <col min="514" max="514" width="21.140625" style="16" customWidth="1"/>
    <col min="515" max="515" width="25.28515625" style="16" customWidth="1"/>
    <col min="517" max="517" width="11.140625" style="16" customWidth="1"/>
    <col min="518" max="518" width="5.42578125" style="16" customWidth="1"/>
    <col min="520" max="520" width="4.85546875" style="16" customWidth="1"/>
    <col min="769" max="769" width="16" style="16" customWidth="1"/>
    <col min="770" max="770" width="21.140625" style="16" customWidth="1"/>
    <col min="771" max="771" width="25.28515625" style="16" customWidth="1"/>
    <col min="773" max="773" width="11.140625" style="16" customWidth="1"/>
    <col min="774" max="774" width="5.42578125" style="16" customWidth="1"/>
    <col min="776" max="776" width="4.85546875" style="16" customWidth="1"/>
    <col min="1025" max="1025" width="16" style="16" customWidth="1"/>
    <col min="1026" max="1026" width="21.140625" style="16" customWidth="1"/>
    <col min="1027" max="1027" width="25.28515625" style="16" customWidth="1"/>
    <col min="1029" max="1029" width="11.140625" style="16" customWidth="1"/>
    <col min="1030" max="1030" width="5.42578125" style="16" customWidth="1"/>
    <col min="1032" max="1032" width="4.85546875" style="16" customWidth="1"/>
    <col min="1281" max="1281" width="16" style="16" customWidth="1"/>
    <col min="1282" max="1282" width="21.140625" style="16" customWidth="1"/>
    <col min="1283" max="1283" width="25.28515625" style="16" customWidth="1"/>
    <col min="1285" max="1285" width="11.140625" style="16" customWidth="1"/>
    <col min="1286" max="1286" width="5.42578125" style="16" customWidth="1"/>
    <col min="1288" max="1288" width="4.85546875" style="16" customWidth="1"/>
    <col min="1537" max="1537" width="16" style="16" customWidth="1"/>
    <col min="1538" max="1538" width="21.140625" style="16" customWidth="1"/>
    <col min="1539" max="1539" width="25.28515625" style="16" customWidth="1"/>
    <col min="1541" max="1541" width="11.140625" style="16" customWidth="1"/>
    <col min="1542" max="1542" width="5.42578125" style="16" customWidth="1"/>
    <col min="1544" max="1544" width="4.85546875" style="16" customWidth="1"/>
    <col min="1793" max="1793" width="16" style="16" customWidth="1"/>
    <col min="1794" max="1794" width="21.140625" style="16" customWidth="1"/>
    <col min="1795" max="1795" width="25.28515625" style="16" customWidth="1"/>
    <col min="1797" max="1797" width="11.140625" style="16" customWidth="1"/>
    <col min="1798" max="1798" width="5.42578125" style="16" customWidth="1"/>
    <col min="1800" max="1800" width="4.85546875" style="16" customWidth="1"/>
    <col min="2049" max="2049" width="16" style="16" customWidth="1"/>
    <col min="2050" max="2050" width="21.140625" style="16" customWidth="1"/>
    <col min="2051" max="2051" width="25.28515625" style="16" customWidth="1"/>
    <col min="2053" max="2053" width="11.140625" style="16" customWidth="1"/>
    <col min="2054" max="2054" width="5.42578125" style="16" customWidth="1"/>
    <col min="2056" max="2056" width="4.85546875" style="16" customWidth="1"/>
    <col min="2305" max="2305" width="16" style="16" customWidth="1"/>
    <col min="2306" max="2306" width="21.140625" style="16" customWidth="1"/>
    <col min="2307" max="2307" width="25.28515625" style="16" customWidth="1"/>
    <col min="2309" max="2309" width="11.140625" style="16" customWidth="1"/>
    <col min="2310" max="2310" width="5.42578125" style="16" customWidth="1"/>
    <col min="2312" max="2312" width="4.85546875" style="16" customWidth="1"/>
    <col min="2561" max="2561" width="16" style="16" customWidth="1"/>
    <col min="2562" max="2562" width="21.140625" style="16" customWidth="1"/>
    <col min="2563" max="2563" width="25.28515625" style="16" customWidth="1"/>
    <col min="2565" max="2565" width="11.140625" style="16" customWidth="1"/>
    <col min="2566" max="2566" width="5.42578125" style="16" customWidth="1"/>
    <col min="2568" max="2568" width="4.85546875" style="16" customWidth="1"/>
    <col min="2817" max="2817" width="16" style="16" customWidth="1"/>
    <col min="2818" max="2818" width="21.140625" style="16" customWidth="1"/>
    <col min="2819" max="2819" width="25.28515625" style="16" customWidth="1"/>
    <col min="2821" max="2821" width="11.140625" style="16" customWidth="1"/>
    <col min="2822" max="2822" width="5.42578125" style="16" customWidth="1"/>
    <col min="2824" max="2824" width="4.85546875" style="16" customWidth="1"/>
    <col min="3073" max="3073" width="16" style="16" customWidth="1"/>
    <col min="3074" max="3074" width="21.140625" style="16" customWidth="1"/>
    <col min="3075" max="3075" width="25.28515625" style="16" customWidth="1"/>
    <col min="3077" max="3077" width="11.140625" style="16" customWidth="1"/>
    <col min="3078" max="3078" width="5.42578125" style="16" customWidth="1"/>
    <col min="3080" max="3080" width="4.85546875" style="16" customWidth="1"/>
    <col min="3329" max="3329" width="16" style="16" customWidth="1"/>
    <col min="3330" max="3330" width="21.140625" style="16" customWidth="1"/>
    <col min="3331" max="3331" width="25.28515625" style="16" customWidth="1"/>
    <col min="3333" max="3333" width="11.140625" style="16" customWidth="1"/>
    <col min="3334" max="3334" width="5.42578125" style="16" customWidth="1"/>
    <col min="3336" max="3336" width="4.85546875" style="16" customWidth="1"/>
    <col min="3585" max="3585" width="16" style="16" customWidth="1"/>
    <col min="3586" max="3586" width="21.140625" style="16" customWidth="1"/>
    <col min="3587" max="3587" width="25.28515625" style="16" customWidth="1"/>
    <col min="3589" max="3589" width="11.140625" style="16" customWidth="1"/>
    <col min="3590" max="3590" width="5.42578125" style="16" customWidth="1"/>
    <col min="3592" max="3592" width="4.85546875" style="16" customWidth="1"/>
    <col min="3841" max="3841" width="16" style="16" customWidth="1"/>
    <col min="3842" max="3842" width="21.140625" style="16" customWidth="1"/>
    <col min="3843" max="3843" width="25.28515625" style="16" customWidth="1"/>
    <col min="3845" max="3845" width="11.140625" style="16" customWidth="1"/>
    <col min="3846" max="3846" width="5.42578125" style="16" customWidth="1"/>
    <col min="3848" max="3848" width="4.85546875" style="16" customWidth="1"/>
    <col min="4097" max="4097" width="16" style="16" customWidth="1"/>
    <col min="4098" max="4098" width="21.140625" style="16" customWidth="1"/>
    <col min="4099" max="4099" width="25.28515625" style="16" customWidth="1"/>
    <col min="4101" max="4101" width="11.140625" style="16" customWidth="1"/>
    <col min="4102" max="4102" width="5.42578125" style="16" customWidth="1"/>
    <col min="4104" max="4104" width="4.85546875" style="16" customWidth="1"/>
    <col min="4353" max="4353" width="16" style="16" customWidth="1"/>
    <col min="4354" max="4354" width="21.140625" style="16" customWidth="1"/>
    <col min="4355" max="4355" width="25.28515625" style="16" customWidth="1"/>
    <col min="4357" max="4357" width="11.140625" style="16" customWidth="1"/>
    <col min="4358" max="4358" width="5.42578125" style="16" customWidth="1"/>
    <col min="4360" max="4360" width="4.85546875" style="16" customWidth="1"/>
    <col min="4609" max="4609" width="16" style="16" customWidth="1"/>
    <col min="4610" max="4610" width="21.140625" style="16" customWidth="1"/>
    <col min="4611" max="4611" width="25.28515625" style="16" customWidth="1"/>
    <col min="4613" max="4613" width="11.140625" style="16" customWidth="1"/>
    <col min="4614" max="4614" width="5.42578125" style="16" customWidth="1"/>
    <col min="4616" max="4616" width="4.85546875" style="16" customWidth="1"/>
    <col min="4865" max="4865" width="16" style="16" customWidth="1"/>
    <col min="4866" max="4866" width="21.140625" style="16" customWidth="1"/>
    <col min="4867" max="4867" width="25.28515625" style="16" customWidth="1"/>
    <col min="4869" max="4869" width="11.140625" style="16" customWidth="1"/>
    <col min="4870" max="4870" width="5.42578125" style="16" customWidth="1"/>
    <col min="4872" max="4872" width="4.85546875" style="16" customWidth="1"/>
    <col min="5121" max="5121" width="16" style="16" customWidth="1"/>
    <col min="5122" max="5122" width="21.140625" style="16" customWidth="1"/>
    <col min="5123" max="5123" width="25.28515625" style="16" customWidth="1"/>
    <col min="5125" max="5125" width="11.140625" style="16" customWidth="1"/>
    <col min="5126" max="5126" width="5.42578125" style="16" customWidth="1"/>
    <col min="5128" max="5128" width="4.85546875" style="16" customWidth="1"/>
    <col min="5377" max="5377" width="16" style="16" customWidth="1"/>
    <col min="5378" max="5378" width="21.140625" style="16" customWidth="1"/>
    <col min="5379" max="5379" width="25.28515625" style="16" customWidth="1"/>
    <col min="5381" max="5381" width="11.140625" style="16" customWidth="1"/>
    <col min="5382" max="5382" width="5.42578125" style="16" customWidth="1"/>
    <col min="5384" max="5384" width="4.85546875" style="16" customWidth="1"/>
    <col min="5633" max="5633" width="16" style="16" customWidth="1"/>
    <col min="5634" max="5634" width="21.140625" style="16" customWidth="1"/>
    <col min="5635" max="5635" width="25.28515625" style="16" customWidth="1"/>
    <col min="5637" max="5637" width="11.140625" style="16" customWidth="1"/>
    <col min="5638" max="5638" width="5.42578125" style="16" customWidth="1"/>
    <col min="5640" max="5640" width="4.85546875" style="16" customWidth="1"/>
    <col min="5889" max="5889" width="16" style="16" customWidth="1"/>
    <col min="5890" max="5890" width="21.140625" style="16" customWidth="1"/>
    <col min="5891" max="5891" width="25.28515625" style="16" customWidth="1"/>
    <col min="5893" max="5893" width="11.140625" style="16" customWidth="1"/>
    <col min="5894" max="5894" width="5.42578125" style="16" customWidth="1"/>
    <col min="5896" max="5896" width="4.85546875" style="16" customWidth="1"/>
    <col min="6145" max="6145" width="16" style="16" customWidth="1"/>
    <col min="6146" max="6146" width="21.140625" style="16" customWidth="1"/>
    <col min="6147" max="6147" width="25.28515625" style="16" customWidth="1"/>
    <col min="6149" max="6149" width="11.140625" style="16" customWidth="1"/>
    <col min="6150" max="6150" width="5.42578125" style="16" customWidth="1"/>
    <col min="6152" max="6152" width="4.85546875" style="16" customWidth="1"/>
    <col min="6401" max="6401" width="16" style="16" customWidth="1"/>
    <col min="6402" max="6402" width="21.140625" style="16" customWidth="1"/>
    <col min="6403" max="6403" width="25.28515625" style="16" customWidth="1"/>
    <col min="6405" max="6405" width="11.140625" style="16" customWidth="1"/>
    <col min="6406" max="6406" width="5.42578125" style="16" customWidth="1"/>
    <col min="6408" max="6408" width="4.85546875" style="16" customWidth="1"/>
    <col min="6657" max="6657" width="16" style="16" customWidth="1"/>
    <col min="6658" max="6658" width="21.140625" style="16" customWidth="1"/>
    <col min="6659" max="6659" width="25.28515625" style="16" customWidth="1"/>
    <col min="6661" max="6661" width="11.140625" style="16" customWidth="1"/>
    <col min="6662" max="6662" width="5.42578125" style="16" customWidth="1"/>
    <col min="6664" max="6664" width="4.85546875" style="16" customWidth="1"/>
    <col min="6913" max="6913" width="16" style="16" customWidth="1"/>
    <col min="6914" max="6914" width="21.140625" style="16" customWidth="1"/>
    <col min="6915" max="6915" width="25.28515625" style="16" customWidth="1"/>
    <col min="6917" max="6917" width="11.140625" style="16" customWidth="1"/>
    <col min="6918" max="6918" width="5.42578125" style="16" customWidth="1"/>
    <col min="6920" max="6920" width="4.85546875" style="16" customWidth="1"/>
    <col min="7169" max="7169" width="16" style="16" customWidth="1"/>
    <col min="7170" max="7170" width="21.140625" style="16" customWidth="1"/>
    <col min="7171" max="7171" width="25.28515625" style="16" customWidth="1"/>
    <col min="7173" max="7173" width="11.140625" style="16" customWidth="1"/>
    <col min="7174" max="7174" width="5.42578125" style="16" customWidth="1"/>
    <col min="7176" max="7176" width="4.85546875" style="16" customWidth="1"/>
    <col min="7425" max="7425" width="16" style="16" customWidth="1"/>
    <col min="7426" max="7426" width="21.140625" style="16" customWidth="1"/>
    <col min="7427" max="7427" width="25.28515625" style="16" customWidth="1"/>
    <col min="7429" max="7429" width="11.140625" style="16" customWidth="1"/>
    <col min="7430" max="7430" width="5.42578125" style="16" customWidth="1"/>
    <col min="7432" max="7432" width="4.85546875" style="16" customWidth="1"/>
    <col min="7681" max="7681" width="16" style="16" customWidth="1"/>
    <col min="7682" max="7682" width="21.140625" style="16" customWidth="1"/>
    <col min="7683" max="7683" width="25.28515625" style="16" customWidth="1"/>
    <col min="7685" max="7685" width="11.140625" style="16" customWidth="1"/>
    <col min="7686" max="7686" width="5.42578125" style="16" customWidth="1"/>
    <col min="7688" max="7688" width="4.85546875" style="16" customWidth="1"/>
    <col min="7937" max="7937" width="16" style="16" customWidth="1"/>
    <col min="7938" max="7938" width="21.140625" style="16" customWidth="1"/>
    <col min="7939" max="7939" width="25.28515625" style="16" customWidth="1"/>
    <col min="7941" max="7941" width="11.140625" style="16" customWidth="1"/>
    <col min="7942" max="7942" width="5.42578125" style="16" customWidth="1"/>
    <col min="7944" max="7944" width="4.85546875" style="16" customWidth="1"/>
    <col min="8193" max="8193" width="16" style="16" customWidth="1"/>
    <col min="8194" max="8194" width="21.140625" style="16" customWidth="1"/>
    <col min="8195" max="8195" width="25.28515625" style="16" customWidth="1"/>
    <col min="8197" max="8197" width="11.140625" style="16" customWidth="1"/>
    <col min="8198" max="8198" width="5.42578125" style="16" customWidth="1"/>
    <col min="8200" max="8200" width="4.85546875" style="16" customWidth="1"/>
    <col min="8449" max="8449" width="16" style="16" customWidth="1"/>
    <col min="8450" max="8450" width="21.140625" style="16" customWidth="1"/>
    <col min="8451" max="8451" width="25.28515625" style="16" customWidth="1"/>
    <col min="8453" max="8453" width="11.140625" style="16" customWidth="1"/>
    <col min="8454" max="8454" width="5.42578125" style="16" customWidth="1"/>
    <col min="8456" max="8456" width="4.85546875" style="16" customWidth="1"/>
    <col min="8705" max="8705" width="16" style="16" customWidth="1"/>
    <col min="8706" max="8706" width="21.140625" style="16" customWidth="1"/>
    <col min="8707" max="8707" width="25.28515625" style="16" customWidth="1"/>
    <col min="8709" max="8709" width="11.140625" style="16" customWidth="1"/>
    <col min="8710" max="8710" width="5.42578125" style="16" customWidth="1"/>
    <col min="8712" max="8712" width="4.85546875" style="16" customWidth="1"/>
    <col min="8961" max="8961" width="16" style="16" customWidth="1"/>
    <col min="8962" max="8962" width="21.140625" style="16" customWidth="1"/>
    <col min="8963" max="8963" width="25.28515625" style="16" customWidth="1"/>
    <col min="8965" max="8965" width="11.140625" style="16" customWidth="1"/>
    <col min="8966" max="8966" width="5.42578125" style="16" customWidth="1"/>
    <col min="8968" max="8968" width="4.85546875" style="16" customWidth="1"/>
    <col min="9217" max="9217" width="16" style="16" customWidth="1"/>
    <col min="9218" max="9218" width="21.140625" style="16" customWidth="1"/>
    <col min="9219" max="9219" width="25.28515625" style="16" customWidth="1"/>
    <col min="9221" max="9221" width="11.140625" style="16" customWidth="1"/>
    <col min="9222" max="9222" width="5.42578125" style="16" customWidth="1"/>
    <col min="9224" max="9224" width="4.85546875" style="16" customWidth="1"/>
    <col min="9473" max="9473" width="16" style="16" customWidth="1"/>
    <col min="9474" max="9474" width="21.140625" style="16" customWidth="1"/>
    <col min="9475" max="9475" width="25.28515625" style="16" customWidth="1"/>
    <col min="9477" max="9477" width="11.140625" style="16" customWidth="1"/>
    <col min="9478" max="9478" width="5.42578125" style="16" customWidth="1"/>
    <col min="9480" max="9480" width="4.85546875" style="16" customWidth="1"/>
    <col min="9729" max="9729" width="16" style="16" customWidth="1"/>
    <col min="9730" max="9730" width="21.140625" style="16" customWidth="1"/>
    <col min="9731" max="9731" width="25.28515625" style="16" customWidth="1"/>
    <col min="9733" max="9733" width="11.140625" style="16" customWidth="1"/>
    <col min="9734" max="9734" width="5.42578125" style="16" customWidth="1"/>
    <col min="9736" max="9736" width="4.85546875" style="16" customWidth="1"/>
    <col min="9985" max="9985" width="16" style="16" customWidth="1"/>
    <col min="9986" max="9986" width="21.140625" style="16" customWidth="1"/>
    <col min="9987" max="9987" width="25.28515625" style="16" customWidth="1"/>
    <col min="9989" max="9989" width="11.140625" style="16" customWidth="1"/>
    <col min="9990" max="9990" width="5.42578125" style="16" customWidth="1"/>
    <col min="9992" max="9992" width="4.85546875" style="16" customWidth="1"/>
    <col min="10241" max="10241" width="16" style="16" customWidth="1"/>
    <col min="10242" max="10242" width="21.140625" style="16" customWidth="1"/>
    <col min="10243" max="10243" width="25.28515625" style="16" customWidth="1"/>
    <col min="10245" max="10245" width="11.140625" style="16" customWidth="1"/>
    <col min="10246" max="10246" width="5.42578125" style="16" customWidth="1"/>
    <col min="10248" max="10248" width="4.85546875" style="16" customWidth="1"/>
    <col min="10497" max="10497" width="16" style="16" customWidth="1"/>
    <col min="10498" max="10498" width="21.140625" style="16" customWidth="1"/>
    <col min="10499" max="10499" width="25.28515625" style="16" customWidth="1"/>
    <col min="10501" max="10501" width="11.140625" style="16" customWidth="1"/>
    <col min="10502" max="10502" width="5.42578125" style="16" customWidth="1"/>
    <col min="10504" max="10504" width="4.85546875" style="16" customWidth="1"/>
    <col min="10753" max="10753" width="16" style="16" customWidth="1"/>
    <col min="10754" max="10754" width="21.140625" style="16" customWidth="1"/>
    <col min="10755" max="10755" width="25.28515625" style="16" customWidth="1"/>
    <col min="10757" max="10757" width="11.140625" style="16" customWidth="1"/>
    <col min="10758" max="10758" width="5.42578125" style="16" customWidth="1"/>
    <col min="10760" max="10760" width="4.85546875" style="16" customWidth="1"/>
    <col min="11009" max="11009" width="16" style="16" customWidth="1"/>
    <col min="11010" max="11010" width="21.140625" style="16" customWidth="1"/>
    <col min="11011" max="11011" width="25.28515625" style="16" customWidth="1"/>
    <col min="11013" max="11013" width="11.140625" style="16" customWidth="1"/>
    <col min="11014" max="11014" width="5.42578125" style="16" customWidth="1"/>
    <col min="11016" max="11016" width="4.85546875" style="16" customWidth="1"/>
    <col min="11265" max="11265" width="16" style="16" customWidth="1"/>
    <col min="11266" max="11266" width="21.140625" style="16" customWidth="1"/>
    <col min="11267" max="11267" width="25.28515625" style="16" customWidth="1"/>
    <col min="11269" max="11269" width="11.140625" style="16" customWidth="1"/>
    <col min="11270" max="11270" width="5.42578125" style="16" customWidth="1"/>
    <col min="11272" max="11272" width="4.85546875" style="16" customWidth="1"/>
    <col min="11521" max="11521" width="16" style="16" customWidth="1"/>
    <col min="11522" max="11522" width="21.140625" style="16" customWidth="1"/>
    <col min="11523" max="11523" width="25.28515625" style="16" customWidth="1"/>
    <col min="11525" max="11525" width="11.140625" style="16" customWidth="1"/>
    <col min="11526" max="11526" width="5.42578125" style="16" customWidth="1"/>
    <col min="11528" max="11528" width="4.85546875" style="16" customWidth="1"/>
    <col min="11777" max="11777" width="16" style="16" customWidth="1"/>
    <col min="11778" max="11778" width="21.140625" style="16" customWidth="1"/>
    <col min="11779" max="11779" width="25.28515625" style="16" customWidth="1"/>
    <col min="11781" max="11781" width="11.140625" style="16" customWidth="1"/>
    <col min="11782" max="11782" width="5.42578125" style="16" customWidth="1"/>
    <col min="11784" max="11784" width="4.85546875" style="16" customWidth="1"/>
    <col min="12033" max="12033" width="16" style="16" customWidth="1"/>
    <col min="12034" max="12034" width="21.140625" style="16" customWidth="1"/>
    <col min="12035" max="12035" width="25.28515625" style="16" customWidth="1"/>
    <col min="12037" max="12037" width="11.140625" style="16" customWidth="1"/>
    <col min="12038" max="12038" width="5.42578125" style="16" customWidth="1"/>
    <col min="12040" max="12040" width="4.85546875" style="16" customWidth="1"/>
    <col min="12289" max="12289" width="16" style="16" customWidth="1"/>
    <col min="12290" max="12290" width="21.140625" style="16" customWidth="1"/>
    <col min="12291" max="12291" width="25.28515625" style="16" customWidth="1"/>
    <col min="12293" max="12293" width="11.140625" style="16" customWidth="1"/>
    <col min="12294" max="12294" width="5.42578125" style="16" customWidth="1"/>
    <col min="12296" max="12296" width="4.85546875" style="16" customWidth="1"/>
    <col min="12545" max="12545" width="16" style="16" customWidth="1"/>
    <col min="12546" max="12546" width="21.140625" style="16" customWidth="1"/>
    <col min="12547" max="12547" width="25.28515625" style="16" customWidth="1"/>
    <col min="12549" max="12549" width="11.140625" style="16" customWidth="1"/>
    <col min="12550" max="12550" width="5.42578125" style="16" customWidth="1"/>
    <col min="12552" max="12552" width="4.85546875" style="16" customWidth="1"/>
    <col min="12801" max="12801" width="16" style="16" customWidth="1"/>
    <col min="12802" max="12802" width="21.140625" style="16" customWidth="1"/>
    <col min="12803" max="12803" width="25.28515625" style="16" customWidth="1"/>
    <col min="12805" max="12805" width="11.140625" style="16" customWidth="1"/>
    <col min="12806" max="12806" width="5.42578125" style="16" customWidth="1"/>
    <col min="12808" max="12808" width="4.85546875" style="16" customWidth="1"/>
    <col min="13057" max="13057" width="16" style="16" customWidth="1"/>
    <col min="13058" max="13058" width="21.140625" style="16" customWidth="1"/>
    <col min="13059" max="13059" width="25.28515625" style="16" customWidth="1"/>
    <col min="13061" max="13061" width="11.140625" style="16" customWidth="1"/>
    <col min="13062" max="13062" width="5.42578125" style="16" customWidth="1"/>
    <col min="13064" max="13064" width="4.85546875" style="16" customWidth="1"/>
    <col min="13313" max="13313" width="16" style="16" customWidth="1"/>
    <col min="13314" max="13314" width="21.140625" style="16" customWidth="1"/>
    <col min="13315" max="13315" width="25.28515625" style="16" customWidth="1"/>
    <col min="13317" max="13317" width="11.140625" style="16" customWidth="1"/>
    <col min="13318" max="13318" width="5.42578125" style="16" customWidth="1"/>
    <col min="13320" max="13320" width="4.85546875" style="16" customWidth="1"/>
    <col min="13569" max="13569" width="16" style="16" customWidth="1"/>
    <col min="13570" max="13570" width="21.140625" style="16" customWidth="1"/>
    <col min="13571" max="13571" width="25.28515625" style="16" customWidth="1"/>
    <col min="13573" max="13573" width="11.140625" style="16" customWidth="1"/>
    <col min="13574" max="13574" width="5.42578125" style="16" customWidth="1"/>
    <col min="13576" max="13576" width="4.85546875" style="16" customWidth="1"/>
    <col min="13825" max="13825" width="16" style="16" customWidth="1"/>
    <col min="13826" max="13826" width="21.140625" style="16" customWidth="1"/>
    <col min="13827" max="13827" width="25.28515625" style="16" customWidth="1"/>
    <col min="13829" max="13829" width="11.140625" style="16" customWidth="1"/>
    <col min="13830" max="13830" width="5.42578125" style="16" customWidth="1"/>
    <col min="13832" max="13832" width="4.85546875" style="16" customWidth="1"/>
    <col min="14081" max="14081" width="16" style="16" customWidth="1"/>
    <col min="14082" max="14082" width="21.140625" style="16" customWidth="1"/>
    <col min="14083" max="14083" width="25.28515625" style="16" customWidth="1"/>
    <col min="14085" max="14085" width="11.140625" style="16" customWidth="1"/>
    <col min="14086" max="14086" width="5.42578125" style="16" customWidth="1"/>
    <col min="14088" max="14088" width="4.85546875" style="16" customWidth="1"/>
    <col min="14337" max="14337" width="16" style="16" customWidth="1"/>
    <col min="14338" max="14338" width="21.140625" style="16" customWidth="1"/>
    <col min="14339" max="14339" width="25.28515625" style="16" customWidth="1"/>
    <col min="14341" max="14341" width="11.140625" style="16" customWidth="1"/>
    <col min="14342" max="14342" width="5.42578125" style="16" customWidth="1"/>
    <col min="14344" max="14344" width="4.85546875" style="16" customWidth="1"/>
    <col min="14593" max="14593" width="16" style="16" customWidth="1"/>
    <col min="14594" max="14594" width="21.140625" style="16" customWidth="1"/>
    <col min="14595" max="14595" width="25.28515625" style="16" customWidth="1"/>
    <col min="14597" max="14597" width="11.140625" style="16" customWidth="1"/>
    <col min="14598" max="14598" width="5.42578125" style="16" customWidth="1"/>
    <col min="14600" max="14600" width="4.85546875" style="16" customWidth="1"/>
    <col min="14849" max="14849" width="16" style="16" customWidth="1"/>
    <col min="14850" max="14850" width="21.140625" style="16" customWidth="1"/>
    <col min="14851" max="14851" width="25.28515625" style="16" customWidth="1"/>
    <col min="14853" max="14853" width="11.140625" style="16" customWidth="1"/>
    <col min="14854" max="14854" width="5.42578125" style="16" customWidth="1"/>
    <col min="14856" max="14856" width="4.85546875" style="16" customWidth="1"/>
    <col min="15105" max="15105" width="16" style="16" customWidth="1"/>
    <col min="15106" max="15106" width="21.140625" style="16" customWidth="1"/>
    <col min="15107" max="15107" width="25.28515625" style="16" customWidth="1"/>
    <col min="15109" max="15109" width="11.140625" style="16" customWidth="1"/>
    <col min="15110" max="15110" width="5.42578125" style="16" customWidth="1"/>
    <col min="15112" max="15112" width="4.85546875" style="16" customWidth="1"/>
    <col min="15361" max="15361" width="16" style="16" customWidth="1"/>
    <col min="15362" max="15362" width="21.140625" style="16" customWidth="1"/>
    <col min="15363" max="15363" width="25.28515625" style="16" customWidth="1"/>
    <col min="15365" max="15365" width="11.140625" style="16" customWidth="1"/>
    <col min="15366" max="15366" width="5.42578125" style="16" customWidth="1"/>
    <col min="15368" max="15368" width="4.85546875" style="16" customWidth="1"/>
    <col min="15617" max="15617" width="16" style="16" customWidth="1"/>
    <col min="15618" max="15618" width="21.140625" style="16" customWidth="1"/>
    <col min="15619" max="15619" width="25.28515625" style="16" customWidth="1"/>
    <col min="15621" max="15621" width="11.140625" style="16" customWidth="1"/>
    <col min="15622" max="15622" width="5.42578125" style="16" customWidth="1"/>
    <col min="15624" max="15624" width="4.85546875" style="16" customWidth="1"/>
    <col min="15873" max="15873" width="16" style="16" customWidth="1"/>
    <col min="15874" max="15874" width="21.140625" style="16" customWidth="1"/>
    <col min="15875" max="15875" width="25.28515625" style="16" customWidth="1"/>
    <col min="15877" max="15877" width="11.140625" style="16" customWidth="1"/>
    <col min="15878" max="15878" width="5.42578125" style="16" customWidth="1"/>
    <col min="15880" max="15880" width="4.85546875" style="16" customWidth="1"/>
    <col min="16129" max="16129" width="16" style="16" customWidth="1"/>
    <col min="16130" max="16130" width="21.140625" style="16" customWidth="1"/>
    <col min="16131" max="16131" width="25.28515625" style="16" customWidth="1"/>
    <col min="16133" max="16133" width="11.140625" style="16" customWidth="1"/>
    <col min="16134" max="16134" width="5.42578125" style="16" customWidth="1"/>
    <col min="16136" max="16136" width="4.85546875" style="16" customWidth="1"/>
    <col min="16383" max="16384" width="9" style="16" customWidth="1"/>
  </cols>
  <sheetData>
    <row r="1" spans="1:8" s="5" customFormat="1" ht="15.75" customHeight="1">
      <c r="A1" s="102" t="s">
        <v>866</v>
      </c>
      <c r="B1" s="39" t="s">
        <v>60</v>
      </c>
      <c r="C1" s="39" t="s">
        <v>61</v>
      </c>
      <c r="D1" s="39" t="s">
        <v>62</v>
      </c>
      <c r="E1" s="39" t="s">
        <v>867</v>
      </c>
      <c r="F1" s="39"/>
      <c r="G1" s="39" t="s">
        <v>868</v>
      </c>
      <c r="H1" s="39"/>
    </row>
    <row r="2" spans="1:8" ht="15.75" customHeight="1">
      <c r="A2" s="103" t="s">
        <v>33</v>
      </c>
      <c r="B2" s="96" t="s">
        <v>901</v>
      </c>
      <c r="C2" s="93" t="s">
        <v>902</v>
      </c>
      <c r="D2" s="112">
        <v>3</v>
      </c>
      <c r="E2" s="112"/>
      <c r="F2" s="112"/>
      <c r="G2" s="112"/>
      <c r="H2" s="112"/>
    </row>
    <row r="3" spans="1:8" ht="15.75" customHeight="1">
      <c r="A3" s="103"/>
      <c r="B3" s="49" t="s">
        <v>721</v>
      </c>
      <c r="C3" s="97" t="s">
        <v>903</v>
      </c>
      <c r="D3" s="112">
        <v>3</v>
      </c>
      <c r="E3" s="112"/>
      <c r="F3" s="112"/>
      <c r="G3" s="112"/>
      <c r="H3" s="112"/>
    </row>
    <row r="4" spans="1:8" ht="63.75" customHeight="1">
      <c r="A4" s="103"/>
      <c r="B4" s="96" t="s">
        <v>257</v>
      </c>
      <c r="C4" s="97" t="s">
        <v>904</v>
      </c>
      <c r="D4" s="112">
        <v>30</v>
      </c>
      <c r="E4" s="112"/>
      <c r="F4" s="112"/>
      <c r="G4" s="112"/>
      <c r="H4" s="112"/>
    </row>
    <row r="5" spans="1:8" ht="15.75" customHeight="1">
      <c r="A5" s="103"/>
      <c r="B5" s="96" t="s">
        <v>259</v>
      </c>
      <c r="C5" s="97" t="s">
        <v>905</v>
      </c>
      <c r="D5" s="112">
        <v>13</v>
      </c>
      <c r="E5" s="112"/>
      <c r="F5" s="112"/>
      <c r="G5" s="112"/>
      <c r="H5" s="112"/>
    </row>
    <row r="6" spans="1:8" ht="31.5" customHeight="1">
      <c r="A6" s="103"/>
      <c r="B6" s="96" t="s">
        <v>255</v>
      </c>
      <c r="C6" s="97" t="s">
        <v>906</v>
      </c>
      <c r="D6" s="112">
        <v>2</v>
      </c>
      <c r="E6" s="112"/>
      <c r="F6" s="112"/>
      <c r="G6" s="112"/>
      <c r="H6" s="112"/>
    </row>
    <row r="7" spans="1:8" ht="15.75" customHeight="1">
      <c r="A7" s="103"/>
      <c r="B7" s="96" t="s">
        <v>449</v>
      </c>
      <c r="C7" s="97" t="s">
        <v>907</v>
      </c>
      <c r="D7" s="112">
        <v>4</v>
      </c>
      <c r="E7" s="112"/>
      <c r="F7" s="112"/>
      <c r="G7" s="112"/>
      <c r="H7" s="112"/>
    </row>
    <row r="8" spans="1:8" ht="15.75" customHeight="1">
      <c r="A8" s="103"/>
      <c r="B8" s="96" t="s">
        <v>253</v>
      </c>
      <c r="C8" s="97" t="s">
        <v>908</v>
      </c>
      <c r="D8" s="112">
        <v>1</v>
      </c>
      <c r="E8" s="112"/>
      <c r="F8" s="112"/>
      <c r="G8" s="112"/>
      <c r="H8" s="112"/>
    </row>
    <row r="9" spans="1:8" ht="15.75" customHeight="1">
      <c r="A9" s="103"/>
      <c r="B9" s="96" t="s">
        <v>251</v>
      </c>
      <c r="C9" s="97" t="s">
        <v>909</v>
      </c>
      <c r="D9" s="112">
        <v>1</v>
      </c>
      <c r="E9" s="112"/>
      <c r="F9" s="112"/>
      <c r="G9" s="112"/>
      <c r="H9" s="112"/>
    </row>
    <row r="10" spans="1:8" ht="16.5">
      <c r="A10" s="103"/>
      <c r="B10" s="96"/>
      <c r="C10" s="96"/>
      <c r="D10" s="112"/>
      <c r="E10" s="17" t="s">
        <v>875</v>
      </c>
      <c r="F10" s="17">
        <f>SUM(D2:D9)</f>
        <v>57</v>
      </c>
      <c r="G10" s="17" t="s">
        <v>876</v>
      </c>
      <c r="H10" s="17">
        <v>8</v>
      </c>
    </row>
    <row r="11" spans="1:8">
      <c r="A11" s="113"/>
      <c r="B11" s="106"/>
      <c r="C11" s="114"/>
      <c r="D11" s="115"/>
      <c r="E11" s="115"/>
      <c r="F11" s="115"/>
      <c r="G11" s="115"/>
      <c r="H11" s="115"/>
    </row>
    <row r="12" spans="1:8" ht="31.5" customHeight="1">
      <c r="A12" s="103" t="s">
        <v>34</v>
      </c>
      <c r="B12" s="96" t="s">
        <v>702</v>
      </c>
      <c r="C12" s="93" t="s">
        <v>910</v>
      </c>
      <c r="D12" s="17">
        <v>3</v>
      </c>
      <c r="E12" s="17"/>
      <c r="F12" s="17"/>
      <c r="G12" s="17"/>
      <c r="H12" s="17"/>
    </row>
    <row r="13" spans="1:8" ht="31.5" customHeight="1">
      <c r="A13" s="103"/>
      <c r="B13" s="90" t="s">
        <v>467</v>
      </c>
      <c r="C13" s="94" t="s">
        <v>911</v>
      </c>
      <c r="D13" s="17">
        <v>16</v>
      </c>
      <c r="E13" s="17"/>
      <c r="F13" s="17"/>
      <c r="G13" s="17"/>
      <c r="H13" s="17"/>
    </row>
    <row r="14" spans="1:8" ht="31.5" customHeight="1">
      <c r="A14" s="103"/>
      <c r="B14" s="91" t="s">
        <v>912</v>
      </c>
      <c r="C14" s="93" t="s">
        <v>913</v>
      </c>
      <c r="D14" s="17">
        <v>21</v>
      </c>
      <c r="E14" s="17"/>
      <c r="F14" s="17"/>
      <c r="G14" s="17"/>
      <c r="H14" s="17"/>
    </row>
    <row r="15" spans="1:8" ht="15.75" customHeight="1">
      <c r="A15" s="103"/>
      <c r="B15" s="96" t="s">
        <v>263</v>
      </c>
      <c r="C15" s="93" t="s">
        <v>708</v>
      </c>
      <c r="D15" s="17">
        <v>1</v>
      </c>
      <c r="E15" s="17"/>
      <c r="F15" s="17"/>
      <c r="G15" s="17"/>
      <c r="H15" s="17"/>
    </row>
    <row r="16" spans="1:8" ht="15.75" customHeight="1">
      <c r="A16" s="103"/>
      <c r="B16" s="96" t="s">
        <v>914</v>
      </c>
      <c r="C16" s="93" t="s">
        <v>915</v>
      </c>
      <c r="D16" s="17">
        <v>1</v>
      </c>
      <c r="E16" s="17"/>
      <c r="F16" s="17"/>
      <c r="G16" s="17"/>
      <c r="H16" s="17"/>
    </row>
    <row r="17" spans="1:8" ht="15.75" customHeight="1">
      <c r="A17" s="103"/>
      <c r="B17" s="96" t="s">
        <v>916</v>
      </c>
      <c r="C17" s="93" t="s">
        <v>917</v>
      </c>
      <c r="D17" s="17">
        <v>5</v>
      </c>
      <c r="E17" s="17"/>
      <c r="F17" s="17"/>
      <c r="G17" s="17"/>
      <c r="H17" s="17"/>
    </row>
    <row r="18" spans="1:8" ht="15.75" customHeight="1">
      <c r="A18" s="103"/>
      <c r="B18" s="96" t="s">
        <v>918</v>
      </c>
      <c r="C18" s="93" t="s">
        <v>919</v>
      </c>
      <c r="D18" s="17">
        <v>2</v>
      </c>
      <c r="E18" s="17"/>
      <c r="F18" s="17"/>
      <c r="G18" s="17"/>
      <c r="H18" s="17"/>
    </row>
    <row r="19" spans="1:8" ht="15.75" customHeight="1">
      <c r="A19" s="103"/>
      <c r="B19" s="96" t="s">
        <v>920</v>
      </c>
      <c r="C19" s="93" t="s">
        <v>921</v>
      </c>
      <c r="D19" s="17">
        <v>3</v>
      </c>
      <c r="E19" s="17"/>
      <c r="F19" s="17"/>
      <c r="G19" s="17"/>
      <c r="H19" s="17"/>
    </row>
    <row r="20" spans="1:8" ht="15.75" customHeight="1">
      <c r="A20" s="103"/>
      <c r="B20" s="96" t="s">
        <v>922</v>
      </c>
      <c r="C20" s="93" t="s">
        <v>923</v>
      </c>
      <c r="D20" s="17">
        <v>1</v>
      </c>
      <c r="E20" s="17"/>
      <c r="F20" s="17"/>
      <c r="G20" s="17"/>
      <c r="H20" s="17"/>
    </row>
    <row r="21" spans="1:8" ht="16.5">
      <c r="A21" s="103"/>
      <c r="B21" s="94"/>
      <c r="C21" s="94"/>
      <c r="D21" s="17"/>
      <c r="E21" s="17" t="s">
        <v>875</v>
      </c>
      <c r="F21" s="17">
        <f>SUM(D12:D20)</f>
        <v>53</v>
      </c>
      <c r="G21" s="17" t="s">
        <v>876</v>
      </c>
      <c r="H21" s="17">
        <v>9</v>
      </c>
    </row>
    <row r="22" spans="1:8">
      <c r="A22" s="113"/>
      <c r="B22" s="106"/>
      <c r="C22" s="114"/>
      <c r="D22" s="115"/>
      <c r="E22" s="115"/>
      <c r="F22" s="115"/>
      <c r="G22" s="115"/>
      <c r="H22" s="115"/>
    </row>
    <row r="23" spans="1:8" ht="15.75" customHeight="1">
      <c r="A23" s="103" t="s">
        <v>37</v>
      </c>
      <c r="B23" s="91" t="s">
        <v>924</v>
      </c>
      <c r="C23" s="91" t="s">
        <v>925</v>
      </c>
      <c r="D23" s="17">
        <v>4</v>
      </c>
      <c r="E23" s="17"/>
      <c r="F23" s="17"/>
      <c r="G23" s="17"/>
      <c r="H23" s="17"/>
    </row>
    <row r="24" spans="1:8" ht="16.5">
      <c r="A24" s="103"/>
      <c r="B24" s="93"/>
      <c r="C24" s="93"/>
      <c r="D24" s="17"/>
      <c r="E24" s="17" t="s">
        <v>875</v>
      </c>
      <c r="F24" s="17">
        <v>4</v>
      </c>
      <c r="G24" s="17" t="s">
        <v>876</v>
      </c>
      <c r="H24" s="17">
        <v>1</v>
      </c>
    </row>
    <row r="25" spans="1:8">
      <c r="A25" s="113"/>
      <c r="B25" s="106"/>
      <c r="C25" s="114"/>
      <c r="D25" s="115"/>
      <c r="E25" s="115"/>
      <c r="F25" s="115"/>
      <c r="G25" s="115"/>
      <c r="H25" s="115"/>
    </row>
    <row r="26" spans="1:8" ht="31.5" customHeight="1">
      <c r="A26" s="103" t="s">
        <v>27</v>
      </c>
      <c r="B26" s="49" t="s">
        <v>462</v>
      </c>
      <c r="C26" s="94" t="s">
        <v>926</v>
      </c>
      <c r="D26" s="17">
        <v>2</v>
      </c>
      <c r="E26" s="17"/>
      <c r="F26" s="17"/>
      <c r="G26" s="17"/>
      <c r="H26" s="17"/>
    </row>
    <row r="27" spans="1:8" ht="15.75" customHeight="1">
      <c r="A27" s="103"/>
      <c r="B27" s="49" t="s">
        <v>191</v>
      </c>
      <c r="C27" s="97" t="s">
        <v>464</v>
      </c>
      <c r="D27" s="17">
        <v>1</v>
      </c>
      <c r="E27" s="17"/>
      <c r="F27" s="17"/>
      <c r="G27" s="17"/>
      <c r="H27" s="17"/>
    </row>
    <row r="28" spans="1:8" ht="48" customHeight="1">
      <c r="A28" s="103"/>
      <c r="B28" s="90" t="s">
        <v>193</v>
      </c>
      <c r="C28" s="97" t="s">
        <v>927</v>
      </c>
      <c r="D28" s="112">
        <v>12</v>
      </c>
      <c r="E28" s="112"/>
      <c r="F28" s="112"/>
      <c r="G28" s="112"/>
      <c r="H28" s="112"/>
    </row>
    <row r="29" spans="1:8" ht="15.75" customHeight="1">
      <c r="A29" s="103"/>
      <c r="B29" s="90" t="s">
        <v>928</v>
      </c>
      <c r="C29" s="97" t="s">
        <v>929</v>
      </c>
      <c r="D29" s="17">
        <v>6</v>
      </c>
      <c r="E29" s="17"/>
      <c r="F29" s="17"/>
      <c r="G29" s="17"/>
      <c r="H29" s="17"/>
    </row>
    <row r="30" spans="1:8" ht="16.5">
      <c r="A30" s="103"/>
      <c r="B30" s="94"/>
      <c r="C30" s="96"/>
      <c r="D30" s="17"/>
      <c r="E30" s="17" t="s">
        <v>875</v>
      </c>
      <c r="F30" s="17">
        <f>SUM(D26:D29)</f>
        <v>21</v>
      </c>
      <c r="G30" s="17" t="s">
        <v>876</v>
      </c>
      <c r="H30" s="17">
        <v>4</v>
      </c>
    </row>
    <row r="31" spans="1:8">
      <c r="A31" s="113"/>
      <c r="B31" s="106"/>
      <c r="C31" s="114"/>
      <c r="D31" s="115"/>
      <c r="E31" s="115"/>
      <c r="F31" s="115"/>
      <c r="G31" s="115"/>
      <c r="H31" s="115"/>
    </row>
    <row r="32" spans="1:8" ht="15.75" customHeight="1">
      <c r="A32" s="103" t="s">
        <v>930</v>
      </c>
      <c r="B32" s="90" t="s">
        <v>931</v>
      </c>
      <c r="C32" s="94" t="s">
        <v>932</v>
      </c>
      <c r="D32" s="17"/>
      <c r="E32" s="17"/>
      <c r="F32" s="17"/>
      <c r="G32" s="17"/>
      <c r="H32" s="17"/>
    </row>
    <row r="33" spans="1:8" ht="16.5">
      <c r="A33" s="103"/>
      <c r="B33" s="94"/>
      <c r="C33" s="94"/>
      <c r="D33" s="17"/>
      <c r="E33" s="17" t="s">
        <v>875</v>
      </c>
      <c r="F33" s="17">
        <v>1</v>
      </c>
      <c r="G33" s="17" t="s">
        <v>876</v>
      </c>
      <c r="H33" s="17">
        <v>1</v>
      </c>
    </row>
    <row r="34" spans="1:8">
      <c r="A34" s="106"/>
      <c r="B34" s="106"/>
      <c r="C34" s="114"/>
      <c r="D34" s="115"/>
      <c r="E34" s="115"/>
      <c r="F34" s="115"/>
      <c r="G34" s="115"/>
      <c r="H34" s="115"/>
    </row>
    <row r="35" spans="1:8" ht="31.5" customHeight="1">
      <c r="A35" s="103" t="s">
        <v>29</v>
      </c>
      <c r="B35" s="90" t="s">
        <v>740</v>
      </c>
      <c r="C35" s="94" t="s">
        <v>933</v>
      </c>
      <c r="D35" s="17">
        <v>6</v>
      </c>
      <c r="E35" s="32"/>
      <c r="F35" s="32"/>
      <c r="G35" s="32"/>
      <c r="H35" s="32"/>
    </row>
    <row r="36" spans="1:8" ht="16.5">
      <c r="A36" s="103"/>
      <c r="B36" s="94"/>
      <c r="C36" s="94"/>
      <c r="D36" s="112"/>
      <c r="E36" s="17" t="s">
        <v>875</v>
      </c>
      <c r="F36" s="17">
        <v>6</v>
      </c>
      <c r="G36" s="17" t="s">
        <v>876</v>
      </c>
      <c r="H36" s="17">
        <v>1</v>
      </c>
    </row>
    <row r="37" spans="1:8">
      <c r="A37" s="113"/>
      <c r="B37" s="106"/>
      <c r="C37" s="114"/>
      <c r="D37" s="115"/>
      <c r="E37" s="115"/>
      <c r="F37" s="115"/>
      <c r="G37" s="115"/>
      <c r="H37" s="115"/>
    </row>
    <row r="38" spans="1:8" ht="63.75" customHeight="1">
      <c r="A38" s="103" t="s">
        <v>30</v>
      </c>
      <c r="B38" s="91" t="s">
        <v>211</v>
      </c>
      <c r="C38" s="116" t="s">
        <v>934</v>
      </c>
      <c r="D38" s="17">
        <v>21</v>
      </c>
      <c r="E38" s="17"/>
      <c r="F38" s="17"/>
      <c r="G38" s="17"/>
      <c r="H38" s="17"/>
    </row>
    <row r="39" spans="1:8" ht="15.75" customHeight="1">
      <c r="A39"/>
      <c r="B39" s="90" t="s">
        <v>476</v>
      </c>
      <c r="C39" s="94" t="s">
        <v>935</v>
      </c>
      <c r="D39" s="17">
        <v>2</v>
      </c>
      <c r="E39" s="112"/>
      <c r="F39" s="112"/>
      <c r="G39" s="112"/>
      <c r="H39" s="112"/>
    </row>
    <row r="40" spans="1:8" ht="31.5" customHeight="1">
      <c r="A40" s="103"/>
      <c r="B40" s="90" t="s">
        <v>936</v>
      </c>
      <c r="C40" s="96" t="s">
        <v>937</v>
      </c>
      <c r="D40" s="17">
        <v>6</v>
      </c>
      <c r="E40" s="32"/>
      <c r="F40" s="32"/>
      <c r="G40" s="32"/>
      <c r="H40" s="32"/>
    </row>
    <row r="41" spans="1:8" ht="31.5" customHeight="1">
      <c r="A41" s="103"/>
      <c r="B41" s="90" t="s">
        <v>209</v>
      </c>
      <c r="C41" s="97" t="s">
        <v>938</v>
      </c>
      <c r="D41" s="17">
        <v>2</v>
      </c>
      <c r="E41" s="32"/>
      <c r="F41" s="32"/>
      <c r="G41" s="32"/>
      <c r="H41" s="32"/>
    </row>
    <row r="42" spans="1:8" ht="15.75" customHeight="1">
      <c r="A42" s="103"/>
      <c r="B42" s="90" t="s">
        <v>478</v>
      </c>
      <c r="C42" s="97" t="s">
        <v>939</v>
      </c>
      <c r="D42" s="17">
        <v>1</v>
      </c>
      <c r="E42" s="32"/>
      <c r="F42" s="32"/>
      <c r="G42" s="32"/>
      <c r="H42" s="32"/>
    </row>
    <row r="43" spans="1:8" ht="16.5">
      <c r="A43" s="103"/>
      <c r="B43" s="94"/>
      <c r="C43" s="96"/>
      <c r="D43" s="112"/>
      <c r="E43" s="17" t="s">
        <v>875</v>
      </c>
      <c r="F43" s="17">
        <f>SUM(D38:D42)</f>
        <v>32</v>
      </c>
      <c r="G43" s="17" t="s">
        <v>876</v>
      </c>
      <c r="H43" s="17">
        <v>5</v>
      </c>
    </row>
    <row r="44" spans="1:8">
      <c r="A44" s="106"/>
      <c r="B44" s="106"/>
      <c r="C44" s="114"/>
      <c r="D44" s="115"/>
      <c r="E44" s="115"/>
      <c r="F44" s="115"/>
      <c r="G44" s="115"/>
      <c r="H44" s="115"/>
    </row>
    <row r="45" spans="1:8" ht="31.5" customHeight="1">
      <c r="A45" s="117" t="s">
        <v>25</v>
      </c>
      <c r="B45" s="118" t="s">
        <v>940</v>
      </c>
      <c r="C45" s="119" t="s">
        <v>941</v>
      </c>
      <c r="D45" s="17">
        <v>4</v>
      </c>
      <c r="E45" s="17"/>
      <c r="F45" s="17"/>
      <c r="G45" s="17"/>
      <c r="H45" s="17"/>
    </row>
    <row r="46" spans="1:8">
      <c r="A46" s="32"/>
      <c r="B46" s="32"/>
      <c r="C46" s="32"/>
      <c r="D46" s="120"/>
      <c r="E46" s="120" t="s">
        <v>875</v>
      </c>
      <c r="F46" s="120">
        <v>4</v>
      </c>
      <c r="G46" s="120" t="s">
        <v>876</v>
      </c>
      <c r="H46" s="120">
        <v>1</v>
      </c>
    </row>
    <row r="47" spans="1:8">
      <c r="A47" s="113"/>
      <c r="B47" s="106"/>
      <c r="C47" s="114"/>
      <c r="D47" s="115"/>
      <c r="E47" s="115"/>
      <c r="F47" s="115"/>
      <c r="G47" s="115"/>
      <c r="H47" s="115"/>
    </row>
    <row r="48" spans="1:8" ht="31.5" customHeight="1">
      <c r="A48" s="103" t="s">
        <v>31</v>
      </c>
      <c r="B48" s="96" t="s">
        <v>217</v>
      </c>
      <c r="C48" s="97" t="s">
        <v>942</v>
      </c>
      <c r="D48" s="17">
        <v>20</v>
      </c>
      <c r="E48" s="17"/>
      <c r="F48" s="17"/>
      <c r="G48" s="17"/>
      <c r="H48" s="17"/>
    </row>
    <row r="49" spans="1:8" ht="15.75" customHeight="1">
      <c r="A49" s="117"/>
      <c r="B49" s="49" t="s">
        <v>943</v>
      </c>
      <c r="C49" s="93" t="s">
        <v>944</v>
      </c>
      <c r="D49" s="17">
        <v>4</v>
      </c>
      <c r="E49" s="17"/>
      <c r="F49" s="17"/>
      <c r="G49" s="17"/>
      <c r="H49" s="120"/>
    </row>
    <row r="50" spans="1:8" ht="31.5" customHeight="1">
      <c r="A50" s="117"/>
      <c r="B50" s="49" t="s">
        <v>945</v>
      </c>
      <c r="C50" s="121" t="s">
        <v>946</v>
      </c>
      <c r="D50" s="17">
        <v>3</v>
      </c>
      <c r="E50" s="17"/>
      <c r="F50" s="17"/>
      <c r="G50" s="17"/>
      <c r="H50" s="120"/>
    </row>
    <row r="51" spans="1:8" ht="15.75" customHeight="1">
      <c r="A51" s="103"/>
      <c r="B51" s="96" t="s">
        <v>686</v>
      </c>
      <c r="C51" s="96" t="s">
        <v>947</v>
      </c>
      <c r="D51" s="17">
        <v>2</v>
      </c>
      <c r="E51" s="17"/>
      <c r="F51" s="17"/>
      <c r="G51" s="17"/>
      <c r="H51" s="17"/>
    </row>
    <row r="52" spans="1:8" ht="31.5" customHeight="1">
      <c r="A52" s="103"/>
      <c r="B52" s="96" t="s">
        <v>486</v>
      </c>
      <c r="C52" s="97" t="s">
        <v>948</v>
      </c>
      <c r="D52" s="17">
        <v>4</v>
      </c>
      <c r="E52" s="17"/>
      <c r="F52" s="17"/>
      <c r="G52" s="17"/>
      <c r="H52" s="17"/>
    </row>
    <row r="53" spans="1:8" ht="31.5" customHeight="1">
      <c r="A53" s="103"/>
      <c r="B53" s="96" t="s">
        <v>219</v>
      </c>
      <c r="C53" s="97" t="s">
        <v>949</v>
      </c>
      <c r="D53" s="17">
        <v>8</v>
      </c>
      <c r="E53" s="17"/>
      <c r="F53" s="17"/>
      <c r="G53" s="17"/>
      <c r="H53" s="17"/>
    </row>
    <row r="54" spans="1:8" ht="15.75" customHeight="1">
      <c r="A54" s="103"/>
      <c r="B54" s="96" t="s">
        <v>950</v>
      </c>
      <c r="C54" s="97" t="s">
        <v>951</v>
      </c>
      <c r="D54" s="17">
        <v>1</v>
      </c>
      <c r="E54" s="17"/>
      <c r="F54" s="17"/>
      <c r="G54" s="17"/>
      <c r="H54" s="17"/>
    </row>
    <row r="55" spans="1:8" ht="15.75" customHeight="1">
      <c r="A55" s="103"/>
      <c r="B55" s="94"/>
      <c r="C55" s="96"/>
      <c r="D55" s="17"/>
      <c r="E55" s="17" t="s">
        <v>875</v>
      </c>
      <c r="F55" s="17">
        <f>SUM(D48:D54)</f>
        <v>42</v>
      </c>
      <c r="G55" s="17" t="s">
        <v>876</v>
      </c>
      <c r="H55" s="17">
        <v>8</v>
      </c>
    </row>
    <row r="56" spans="1:8">
      <c r="A56" s="113"/>
      <c r="B56" s="106"/>
      <c r="C56" s="114"/>
      <c r="D56" s="115"/>
      <c r="E56" s="115"/>
      <c r="F56" s="115"/>
      <c r="G56" s="115"/>
      <c r="H56" s="115"/>
    </row>
    <row r="57" spans="1:8" ht="48" customHeight="1">
      <c r="A57" s="103" t="s">
        <v>32</v>
      </c>
      <c r="B57" s="90" t="s">
        <v>231</v>
      </c>
      <c r="C57" s="94" t="s">
        <v>952</v>
      </c>
      <c r="D57" s="17">
        <v>7</v>
      </c>
      <c r="E57" s="17"/>
      <c r="F57" s="17"/>
      <c r="G57" s="17"/>
      <c r="H57" s="17"/>
    </row>
    <row r="58" spans="1:8" ht="159.75" customHeight="1">
      <c r="A58" s="103"/>
      <c r="B58" s="91" t="s">
        <v>233</v>
      </c>
      <c r="C58" s="93" t="s">
        <v>953</v>
      </c>
      <c r="D58" s="17">
        <v>63</v>
      </c>
      <c r="E58" s="17"/>
      <c r="F58" s="17"/>
      <c r="G58" s="17"/>
      <c r="H58" s="17"/>
    </row>
    <row r="59" spans="1:8" ht="15.75" customHeight="1">
      <c r="A59" s="103"/>
      <c r="B59" s="91" t="s">
        <v>235</v>
      </c>
      <c r="C59" s="93" t="s">
        <v>954</v>
      </c>
      <c r="D59" s="17">
        <v>4</v>
      </c>
      <c r="E59" s="17"/>
      <c r="F59" s="17"/>
      <c r="G59" s="17"/>
      <c r="H59" s="17"/>
    </row>
    <row r="60" spans="1:8" ht="15.75" customHeight="1">
      <c r="A60" s="103"/>
      <c r="B60" s="96" t="s">
        <v>955</v>
      </c>
      <c r="C60" s="122" t="s">
        <v>956</v>
      </c>
      <c r="D60" s="17">
        <v>1</v>
      </c>
      <c r="E60" s="17"/>
      <c r="F60" s="17"/>
      <c r="G60" s="17"/>
      <c r="H60" s="17"/>
    </row>
    <row r="61" spans="1:8" ht="31.5" customHeight="1">
      <c r="A61" s="103"/>
      <c r="B61" s="91" t="s">
        <v>239</v>
      </c>
      <c r="C61" s="93" t="s">
        <v>957</v>
      </c>
      <c r="D61" s="17">
        <v>8</v>
      </c>
      <c r="E61" s="17"/>
      <c r="F61" s="17"/>
      <c r="G61" s="17"/>
      <c r="H61" s="17"/>
    </row>
    <row r="62" spans="1:8" ht="48" customHeight="1">
      <c r="A62" s="103"/>
      <c r="B62" s="90" t="s">
        <v>430</v>
      </c>
      <c r="C62" s="97" t="s">
        <v>958</v>
      </c>
      <c r="D62" s="17">
        <v>7</v>
      </c>
      <c r="E62" s="17"/>
      <c r="F62" s="17"/>
      <c r="G62" s="17"/>
      <c r="H62" s="17"/>
    </row>
    <row r="63" spans="1:8" ht="15.75" customHeight="1">
      <c r="A63" s="103"/>
      <c r="B63" s="90" t="s">
        <v>670</v>
      </c>
      <c r="C63" s="97" t="s">
        <v>959</v>
      </c>
      <c r="D63" s="17">
        <v>1</v>
      </c>
      <c r="E63" s="17"/>
      <c r="F63" s="17"/>
      <c r="G63" s="17"/>
      <c r="H63" s="17"/>
    </row>
    <row r="64" spans="1:8" ht="15.75" customHeight="1">
      <c r="A64" s="103"/>
      <c r="B64" s="96" t="s">
        <v>227</v>
      </c>
      <c r="C64" s="94" t="s">
        <v>960</v>
      </c>
      <c r="D64" s="17">
        <v>1</v>
      </c>
      <c r="E64" s="17"/>
      <c r="F64" s="17"/>
      <c r="G64" s="17"/>
      <c r="H64" s="17"/>
    </row>
    <row r="65" spans="1:8" ht="31.5" customHeight="1">
      <c r="A65" s="103"/>
      <c r="B65" s="96" t="s">
        <v>658</v>
      </c>
      <c r="C65" s="94" t="s">
        <v>961</v>
      </c>
      <c r="D65" s="17">
        <v>2</v>
      </c>
      <c r="E65" s="17"/>
      <c r="F65" s="17"/>
      <c r="G65" s="17"/>
      <c r="H65" s="17"/>
    </row>
    <row r="66" spans="1:8" ht="15.75" customHeight="1">
      <c r="A66" s="103"/>
      <c r="B66" s="96" t="s">
        <v>962</v>
      </c>
      <c r="C66" s="94" t="s">
        <v>963</v>
      </c>
      <c r="D66" s="17">
        <v>2</v>
      </c>
      <c r="E66" s="17"/>
      <c r="F66" s="17"/>
      <c r="G66" s="17"/>
      <c r="H66" s="17"/>
    </row>
    <row r="67" spans="1:8" ht="15.75" customHeight="1">
      <c r="A67" s="103"/>
      <c r="B67" s="96" t="s">
        <v>229</v>
      </c>
      <c r="C67" s="94" t="s">
        <v>964</v>
      </c>
      <c r="D67" s="17">
        <v>1</v>
      </c>
      <c r="E67" s="17"/>
      <c r="F67" s="17"/>
      <c r="G67" s="17"/>
      <c r="H67" s="17"/>
    </row>
    <row r="68" spans="1:8" ht="15.75" customHeight="1">
      <c r="A68" s="103"/>
      <c r="B68" s="96" t="s">
        <v>428</v>
      </c>
      <c r="C68" s="94" t="s">
        <v>965</v>
      </c>
      <c r="D68" s="17">
        <v>1</v>
      </c>
      <c r="E68" s="17"/>
      <c r="F68" s="17"/>
      <c r="G68" s="17"/>
      <c r="H68" s="17"/>
    </row>
    <row r="69" spans="1:8" ht="15.75" customHeight="1">
      <c r="A69" s="103"/>
      <c r="B69" s="96" t="s">
        <v>437</v>
      </c>
      <c r="C69" s="94" t="s">
        <v>966</v>
      </c>
      <c r="D69" s="17">
        <v>1</v>
      </c>
      <c r="E69" s="17"/>
      <c r="F69" s="17"/>
      <c r="G69" s="17"/>
      <c r="H69" s="17"/>
    </row>
    <row r="70" spans="1:8" ht="15.75" customHeight="1">
      <c r="A70" s="103"/>
      <c r="B70" s="96" t="s">
        <v>419</v>
      </c>
      <c r="C70" s="94" t="s">
        <v>967</v>
      </c>
      <c r="D70" s="17">
        <v>2</v>
      </c>
      <c r="E70" s="17"/>
      <c r="F70" s="17"/>
      <c r="G70" s="17"/>
      <c r="H70" s="17"/>
    </row>
    <row r="71" spans="1:8" ht="15.75" customHeight="1">
      <c r="A71" s="103"/>
      <c r="B71" s="96" t="s">
        <v>241</v>
      </c>
      <c r="C71" s="94" t="s">
        <v>676</v>
      </c>
      <c r="D71" s="17">
        <v>2</v>
      </c>
      <c r="E71" s="17"/>
      <c r="F71" s="17"/>
      <c r="G71" s="17"/>
      <c r="H71" s="17"/>
    </row>
    <row r="72" spans="1:8" ht="15.75" customHeight="1">
      <c r="A72" s="103"/>
      <c r="B72" s="96" t="s">
        <v>677</v>
      </c>
      <c r="C72" s="94" t="s">
        <v>968</v>
      </c>
      <c r="D72" s="17">
        <v>2</v>
      </c>
      <c r="E72" s="17"/>
      <c r="F72" s="17"/>
      <c r="G72" s="17"/>
      <c r="H72" s="17"/>
    </row>
    <row r="73" spans="1:8" ht="16.5">
      <c r="A73" s="103"/>
      <c r="B73" s="94"/>
      <c r="C73" s="96"/>
      <c r="D73" s="17"/>
      <c r="E73" s="17" t="s">
        <v>875</v>
      </c>
      <c r="F73" s="17">
        <f>SUM(D57:D72)</f>
        <v>105</v>
      </c>
      <c r="G73" s="17" t="s">
        <v>876</v>
      </c>
      <c r="H73" s="17">
        <v>16</v>
      </c>
    </row>
    <row r="74" spans="1:8">
      <c r="A74" s="113"/>
      <c r="B74" s="106"/>
      <c r="C74" s="114"/>
      <c r="D74" s="115"/>
      <c r="E74" s="115"/>
      <c r="F74" s="115"/>
      <c r="G74" s="115"/>
      <c r="H74" s="115"/>
    </row>
    <row r="75" spans="1:8" ht="15.75" customHeight="1">
      <c r="A75" s="103" t="s">
        <v>26</v>
      </c>
      <c r="B75" s="91" t="s">
        <v>969</v>
      </c>
      <c r="C75" s="93" t="s">
        <v>970</v>
      </c>
      <c r="D75" s="17">
        <v>3</v>
      </c>
      <c r="E75" s="17"/>
      <c r="F75" s="17"/>
      <c r="G75" s="32"/>
      <c r="H75" s="17"/>
    </row>
    <row r="76" spans="1:8" ht="16.5">
      <c r="A76" s="103"/>
      <c r="B76" s="94"/>
      <c r="C76" s="94"/>
      <c r="D76" s="17"/>
      <c r="E76" s="17" t="s">
        <v>875</v>
      </c>
      <c r="F76" s="17">
        <v>3</v>
      </c>
      <c r="G76" s="17" t="s">
        <v>876</v>
      </c>
      <c r="H76" s="17">
        <v>1</v>
      </c>
    </row>
    <row r="77" spans="1:8">
      <c r="A77" s="113"/>
      <c r="B77" s="106"/>
      <c r="C77" s="114"/>
      <c r="D77" s="115"/>
      <c r="E77" s="115"/>
      <c r="F77" s="115"/>
      <c r="G77" s="115"/>
      <c r="H77" s="115"/>
    </row>
    <row r="78" spans="1:8" ht="15.75" customHeight="1">
      <c r="A78" s="103" t="s">
        <v>23</v>
      </c>
      <c r="B78" s="96" t="s">
        <v>971</v>
      </c>
      <c r="C78" s="94" t="s">
        <v>972</v>
      </c>
      <c r="D78" s="17">
        <v>2</v>
      </c>
      <c r="E78" s="17"/>
      <c r="F78" s="17"/>
      <c r="G78" s="17"/>
      <c r="H78" s="17"/>
    </row>
    <row r="79" spans="1:8" ht="31.5" customHeight="1">
      <c r="A79" s="103"/>
      <c r="B79" s="96" t="s">
        <v>183</v>
      </c>
      <c r="C79" s="94" t="s">
        <v>973</v>
      </c>
      <c r="D79" s="17">
        <v>3</v>
      </c>
      <c r="E79" s="17"/>
      <c r="F79" s="17"/>
      <c r="G79" s="17"/>
      <c r="H79" s="17"/>
    </row>
    <row r="80" spans="1:8" ht="15.75" customHeight="1">
      <c r="A80" s="103"/>
      <c r="B80" s="96" t="s">
        <v>974</v>
      </c>
      <c r="C80" s="94" t="s">
        <v>975</v>
      </c>
      <c r="D80" s="17">
        <v>2</v>
      </c>
      <c r="E80" s="17"/>
      <c r="F80" s="17"/>
      <c r="G80" s="17"/>
      <c r="H80" s="17"/>
    </row>
    <row r="81" spans="1:8" ht="16.5">
      <c r="A81" s="103"/>
      <c r="B81" s="94"/>
      <c r="C81" s="94"/>
      <c r="D81" s="17"/>
      <c r="E81" s="17" t="s">
        <v>875</v>
      </c>
      <c r="F81" s="17">
        <f>SUM(D78:D80)</f>
        <v>7</v>
      </c>
      <c r="G81" s="17" t="s">
        <v>876</v>
      </c>
      <c r="H81" s="17">
        <v>3</v>
      </c>
    </row>
    <row r="82" spans="1:8" ht="15.75" customHeight="1">
      <c r="A82" s="103"/>
      <c r="B82" s="96"/>
      <c r="C82" s="96"/>
      <c r="D82" s="17"/>
      <c r="E82" s="39" t="s">
        <v>145</v>
      </c>
      <c r="F82" s="39">
        <f>SUM(F2:F81)</f>
        <v>335</v>
      </c>
      <c r="G82" s="39" t="s">
        <v>146</v>
      </c>
      <c r="H82" s="29">
        <f>SUM(H2:H81)</f>
        <v>58</v>
      </c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FC48"/>
  <sheetViews>
    <sheetView topLeftCell="B1" zoomScale="70" zoomScaleNormal="70" workbookViewId="0">
      <pane ySplit="1" topLeftCell="A2" activePane="bottomLeft" state="frozen"/>
      <selection activeCell="B1" sqref="B1"/>
      <selection pane="bottomLeft" activeCell="D41" sqref="D41"/>
    </sheetView>
  </sheetViews>
  <sheetFormatPr defaultColWidth="8.85546875" defaultRowHeight="15.75"/>
  <cols>
    <col min="1" max="2" width="17.28515625" style="123" customWidth="1"/>
    <col min="3" max="3" width="64.7109375" style="78" customWidth="1"/>
    <col min="4" max="4" width="46.85546875" style="78" customWidth="1"/>
    <col min="5" max="5" width="20.140625" style="1" customWidth="1"/>
    <col min="6" max="6" width="13.42578125" style="2" customWidth="1"/>
    <col min="7" max="7" width="4.42578125" style="2" customWidth="1"/>
    <col min="8" max="8" width="27.42578125" style="2" customWidth="1"/>
    <col min="9" max="9" width="5.85546875" style="2" customWidth="1"/>
    <col min="258" max="258" width="19.28515625" style="16" customWidth="1"/>
    <col min="259" max="259" width="25" style="16" customWidth="1"/>
    <col min="260" max="260" width="17.28515625" style="16" customWidth="1"/>
    <col min="262" max="262" width="11.7109375" style="16" customWidth="1"/>
    <col min="263" max="263" width="4.42578125" style="16" customWidth="1"/>
    <col min="264" max="264" width="10" style="16" customWidth="1"/>
    <col min="265" max="265" width="5.85546875" style="16" customWidth="1"/>
    <col min="514" max="514" width="19.28515625" style="16" customWidth="1"/>
    <col min="515" max="515" width="25" style="16" customWidth="1"/>
    <col min="516" max="516" width="17.28515625" style="16" customWidth="1"/>
    <col min="518" max="518" width="11.7109375" style="16" customWidth="1"/>
    <col min="519" max="519" width="4.42578125" style="16" customWidth="1"/>
    <col min="520" max="520" width="10" style="16" customWidth="1"/>
    <col min="521" max="521" width="5.85546875" style="16" customWidth="1"/>
    <col min="770" max="770" width="19.28515625" style="16" customWidth="1"/>
    <col min="771" max="771" width="25" style="16" customWidth="1"/>
    <col min="772" max="772" width="17.28515625" style="16" customWidth="1"/>
    <col min="774" max="774" width="11.7109375" style="16" customWidth="1"/>
    <col min="775" max="775" width="4.42578125" style="16" customWidth="1"/>
    <col min="776" max="776" width="10" style="16" customWidth="1"/>
    <col min="777" max="777" width="5.85546875" style="16" customWidth="1"/>
    <col min="1026" max="1026" width="19.28515625" style="16" customWidth="1"/>
    <col min="1027" max="1027" width="25" style="16" customWidth="1"/>
    <col min="1028" max="1028" width="17.28515625" style="16" customWidth="1"/>
    <col min="1030" max="1030" width="11.7109375" style="16" customWidth="1"/>
    <col min="1031" max="1031" width="4.42578125" style="16" customWidth="1"/>
    <col min="1032" max="1032" width="10" style="16" customWidth="1"/>
    <col min="1033" max="1033" width="5.85546875" style="16" customWidth="1"/>
    <col min="1282" max="1282" width="19.28515625" style="16" customWidth="1"/>
    <col min="1283" max="1283" width="25" style="16" customWidth="1"/>
    <col min="1284" max="1284" width="17.28515625" style="16" customWidth="1"/>
    <col min="1286" max="1286" width="11.7109375" style="16" customWidth="1"/>
    <col min="1287" max="1287" width="4.42578125" style="16" customWidth="1"/>
    <col min="1288" max="1288" width="10" style="16" customWidth="1"/>
    <col min="1289" max="1289" width="5.85546875" style="16" customWidth="1"/>
    <col min="1538" max="1538" width="19.28515625" style="16" customWidth="1"/>
    <col min="1539" max="1539" width="25" style="16" customWidth="1"/>
    <col min="1540" max="1540" width="17.28515625" style="16" customWidth="1"/>
    <col min="1542" max="1542" width="11.7109375" style="16" customWidth="1"/>
    <col min="1543" max="1543" width="4.42578125" style="16" customWidth="1"/>
    <col min="1544" max="1544" width="10" style="16" customWidth="1"/>
    <col min="1545" max="1545" width="5.85546875" style="16" customWidth="1"/>
    <col min="1794" max="1794" width="19.28515625" style="16" customWidth="1"/>
    <col min="1795" max="1795" width="25" style="16" customWidth="1"/>
    <col min="1796" max="1796" width="17.28515625" style="16" customWidth="1"/>
    <col min="1798" max="1798" width="11.7109375" style="16" customWidth="1"/>
    <col min="1799" max="1799" width="4.42578125" style="16" customWidth="1"/>
    <col min="1800" max="1800" width="10" style="16" customWidth="1"/>
    <col min="1801" max="1801" width="5.85546875" style="16" customWidth="1"/>
    <col min="2050" max="2050" width="19.28515625" style="16" customWidth="1"/>
    <col min="2051" max="2051" width="25" style="16" customWidth="1"/>
    <col min="2052" max="2052" width="17.28515625" style="16" customWidth="1"/>
    <col min="2054" max="2054" width="11.7109375" style="16" customWidth="1"/>
    <col min="2055" max="2055" width="4.42578125" style="16" customWidth="1"/>
    <col min="2056" max="2056" width="10" style="16" customWidth="1"/>
    <col min="2057" max="2057" width="5.85546875" style="16" customWidth="1"/>
    <col min="2306" max="2306" width="19.28515625" style="16" customWidth="1"/>
    <col min="2307" max="2307" width="25" style="16" customWidth="1"/>
    <col min="2308" max="2308" width="17.28515625" style="16" customWidth="1"/>
    <col min="2310" max="2310" width="11.7109375" style="16" customWidth="1"/>
    <col min="2311" max="2311" width="4.42578125" style="16" customWidth="1"/>
    <col min="2312" max="2312" width="10" style="16" customWidth="1"/>
    <col min="2313" max="2313" width="5.85546875" style="16" customWidth="1"/>
    <col min="2562" max="2562" width="19.28515625" style="16" customWidth="1"/>
    <col min="2563" max="2563" width="25" style="16" customWidth="1"/>
    <col min="2564" max="2564" width="17.28515625" style="16" customWidth="1"/>
    <col min="2566" max="2566" width="11.7109375" style="16" customWidth="1"/>
    <col min="2567" max="2567" width="4.42578125" style="16" customWidth="1"/>
    <col min="2568" max="2568" width="10" style="16" customWidth="1"/>
    <col min="2569" max="2569" width="5.85546875" style="16" customWidth="1"/>
    <col min="2818" max="2818" width="19.28515625" style="16" customWidth="1"/>
    <col min="2819" max="2819" width="25" style="16" customWidth="1"/>
    <col min="2820" max="2820" width="17.28515625" style="16" customWidth="1"/>
    <col min="2822" max="2822" width="11.7109375" style="16" customWidth="1"/>
    <col min="2823" max="2823" width="4.42578125" style="16" customWidth="1"/>
    <col min="2824" max="2824" width="10" style="16" customWidth="1"/>
    <col min="2825" max="2825" width="5.85546875" style="16" customWidth="1"/>
    <col min="3074" max="3074" width="19.28515625" style="16" customWidth="1"/>
    <col min="3075" max="3075" width="25" style="16" customWidth="1"/>
    <col min="3076" max="3076" width="17.28515625" style="16" customWidth="1"/>
    <col min="3078" max="3078" width="11.7109375" style="16" customWidth="1"/>
    <col min="3079" max="3079" width="4.42578125" style="16" customWidth="1"/>
    <col min="3080" max="3080" width="10" style="16" customWidth="1"/>
    <col min="3081" max="3081" width="5.85546875" style="16" customWidth="1"/>
    <col min="3330" max="3330" width="19.28515625" style="16" customWidth="1"/>
    <col min="3331" max="3331" width="25" style="16" customWidth="1"/>
    <col min="3332" max="3332" width="17.28515625" style="16" customWidth="1"/>
    <col min="3334" max="3334" width="11.7109375" style="16" customWidth="1"/>
    <col min="3335" max="3335" width="4.42578125" style="16" customWidth="1"/>
    <col min="3336" max="3336" width="10" style="16" customWidth="1"/>
    <col min="3337" max="3337" width="5.85546875" style="16" customWidth="1"/>
    <col min="3586" max="3586" width="19.28515625" style="16" customWidth="1"/>
    <col min="3587" max="3587" width="25" style="16" customWidth="1"/>
    <col min="3588" max="3588" width="17.28515625" style="16" customWidth="1"/>
    <col min="3590" max="3590" width="11.7109375" style="16" customWidth="1"/>
    <col min="3591" max="3591" width="4.42578125" style="16" customWidth="1"/>
    <col min="3592" max="3592" width="10" style="16" customWidth="1"/>
    <col min="3593" max="3593" width="5.85546875" style="16" customWidth="1"/>
    <col min="3842" max="3842" width="19.28515625" style="16" customWidth="1"/>
    <col min="3843" max="3843" width="25" style="16" customWidth="1"/>
    <col min="3844" max="3844" width="17.28515625" style="16" customWidth="1"/>
    <col min="3846" max="3846" width="11.7109375" style="16" customWidth="1"/>
    <col min="3847" max="3847" width="4.42578125" style="16" customWidth="1"/>
    <col min="3848" max="3848" width="10" style="16" customWidth="1"/>
    <col min="3849" max="3849" width="5.85546875" style="16" customWidth="1"/>
    <col min="4098" max="4098" width="19.28515625" style="16" customWidth="1"/>
    <col min="4099" max="4099" width="25" style="16" customWidth="1"/>
    <col min="4100" max="4100" width="17.28515625" style="16" customWidth="1"/>
    <col min="4102" max="4102" width="11.7109375" style="16" customWidth="1"/>
    <col min="4103" max="4103" width="4.42578125" style="16" customWidth="1"/>
    <col min="4104" max="4104" width="10" style="16" customWidth="1"/>
    <col min="4105" max="4105" width="5.85546875" style="16" customWidth="1"/>
    <col min="4354" max="4354" width="19.28515625" style="16" customWidth="1"/>
    <col min="4355" max="4355" width="25" style="16" customWidth="1"/>
    <col min="4356" max="4356" width="17.28515625" style="16" customWidth="1"/>
    <col min="4358" max="4358" width="11.7109375" style="16" customWidth="1"/>
    <col min="4359" max="4359" width="4.42578125" style="16" customWidth="1"/>
    <col min="4360" max="4360" width="10" style="16" customWidth="1"/>
    <col min="4361" max="4361" width="5.85546875" style="16" customWidth="1"/>
    <col min="4610" max="4610" width="19.28515625" style="16" customWidth="1"/>
    <col min="4611" max="4611" width="25" style="16" customWidth="1"/>
    <col min="4612" max="4612" width="17.28515625" style="16" customWidth="1"/>
    <col min="4614" max="4614" width="11.7109375" style="16" customWidth="1"/>
    <col min="4615" max="4615" width="4.42578125" style="16" customWidth="1"/>
    <col min="4616" max="4616" width="10" style="16" customWidth="1"/>
    <col min="4617" max="4617" width="5.85546875" style="16" customWidth="1"/>
    <col min="4866" max="4866" width="19.28515625" style="16" customWidth="1"/>
    <col min="4867" max="4867" width="25" style="16" customWidth="1"/>
    <col min="4868" max="4868" width="17.28515625" style="16" customWidth="1"/>
    <col min="4870" max="4870" width="11.7109375" style="16" customWidth="1"/>
    <col min="4871" max="4871" width="4.42578125" style="16" customWidth="1"/>
    <col min="4872" max="4872" width="10" style="16" customWidth="1"/>
    <col min="4873" max="4873" width="5.85546875" style="16" customWidth="1"/>
    <col min="5122" max="5122" width="19.28515625" style="16" customWidth="1"/>
    <col min="5123" max="5123" width="25" style="16" customWidth="1"/>
    <col min="5124" max="5124" width="17.28515625" style="16" customWidth="1"/>
    <col min="5126" max="5126" width="11.7109375" style="16" customWidth="1"/>
    <col min="5127" max="5127" width="4.42578125" style="16" customWidth="1"/>
    <col min="5128" max="5128" width="10" style="16" customWidth="1"/>
    <col min="5129" max="5129" width="5.85546875" style="16" customWidth="1"/>
    <col min="5378" max="5378" width="19.28515625" style="16" customWidth="1"/>
    <col min="5379" max="5379" width="25" style="16" customWidth="1"/>
    <col min="5380" max="5380" width="17.28515625" style="16" customWidth="1"/>
    <col min="5382" max="5382" width="11.7109375" style="16" customWidth="1"/>
    <col min="5383" max="5383" width="4.42578125" style="16" customWidth="1"/>
    <col min="5384" max="5384" width="10" style="16" customWidth="1"/>
    <col min="5385" max="5385" width="5.85546875" style="16" customWidth="1"/>
    <col min="5634" max="5634" width="19.28515625" style="16" customWidth="1"/>
    <col min="5635" max="5635" width="25" style="16" customWidth="1"/>
    <col min="5636" max="5636" width="17.28515625" style="16" customWidth="1"/>
    <col min="5638" max="5638" width="11.7109375" style="16" customWidth="1"/>
    <col min="5639" max="5639" width="4.42578125" style="16" customWidth="1"/>
    <col min="5640" max="5640" width="10" style="16" customWidth="1"/>
    <col min="5641" max="5641" width="5.85546875" style="16" customWidth="1"/>
    <col min="5890" max="5890" width="19.28515625" style="16" customWidth="1"/>
    <col min="5891" max="5891" width="25" style="16" customWidth="1"/>
    <col min="5892" max="5892" width="17.28515625" style="16" customWidth="1"/>
    <col min="5894" max="5894" width="11.7109375" style="16" customWidth="1"/>
    <col min="5895" max="5895" width="4.42578125" style="16" customWidth="1"/>
    <col min="5896" max="5896" width="10" style="16" customWidth="1"/>
    <col min="5897" max="5897" width="5.85546875" style="16" customWidth="1"/>
    <col min="6146" max="6146" width="19.28515625" style="16" customWidth="1"/>
    <col min="6147" max="6147" width="25" style="16" customWidth="1"/>
    <col min="6148" max="6148" width="17.28515625" style="16" customWidth="1"/>
    <col min="6150" max="6150" width="11.7109375" style="16" customWidth="1"/>
    <col min="6151" max="6151" width="4.42578125" style="16" customWidth="1"/>
    <col min="6152" max="6152" width="10" style="16" customWidth="1"/>
    <col min="6153" max="6153" width="5.85546875" style="16" customWidth="1"/>
    <col min="6402" max="6402" width="19.28515625" style="16" customWidth="1"/>
    <col min="6403" max="6403" width="25" style="16" customWidth="1"/>
    <col min="6404" max="6404" width="17.28515625" style="16" customWidth="1"/>
    <col min="6406" max="6406" width="11.7109375" style="16" customWidth="1"/>
    <col min="6407" max="6407" width="4.42578125" style="16" customWidth="1"/>
    <col min="6408" max="6408" width="10" style="16" customWidth="1"/>
    <col min="6409" max="6409" width="5.85546875" style="16" customWidth="1"/>
    <col min="6658" max="6658" width="19.28515625" style="16" customWidth="1"/>
    <col min="6659" max="6659" width="25" style="16" customWidth="1"/>
    <col min="6660" max="6660" width="17.28515625" style="16" customWidth="1"/>
    <col min="6662" max="6662" width="11.7109375" style="16" customWidth="1"/>
    <col min="6663" max="6663" width="4.42578125" style="16" customWidth="1"/>
    <col min="6664" max="6664" width="10" style="16" customWidth="1"/>
    <col min="6665" max="6665" width="5.85546875" style="16" customWidth="1"/>
    <col min="6914" max="6914" width="19.28515625" style="16" customWidth="1"/>
    <col min="6915" max="6915" width="25" style="16" customWidth="1"/>
    <col min="6916" max="6916" width="17.28515625" style="16" customWidth="1"/>
    <col min="6918" max="6918" width="11.7109375" style="16" customWidth="1"/>
    <col min="6919" max="6919" width="4.42578125" style="16" customWidth="1"/>
    <col min="6920" max="6920" width="10" style="16" customWidth="1"/>
    <col min="6921" max="6921" width="5.85546875" style="16" customWidth="1"/>
    <col min="7170" max="7170" width="19.28515625" style="16" customWidth="1"/>
    <col min="7171" max="7171" width="25" style="16" customWidth="1"/>
    <col min="7172" max="7172" width="17.28515625" style="16" customWidth="1"/>
    <col min="7174" max="7174" width="11.7109375" style="16" customWidth="1"/>
    <col min="7175" max="7175" width="4.42578125" style="16" customWidth="1"/>
    <col min="7176" max="7176" width="10" style="16" customWidth="1"/>
    <col min="7177" max="7177" width="5.85546875" style="16" customWidth="1"/>
    <col min="7426" max="7426" width="19.28515625" style="16" customWidth="1"/>
    <col min="7427" max="7427" width="25" style="16" customWidth="1"/>
    <col min="7428" max="7428" width="17.28515625" style="16" customWidth="1"/>
    <col min="7430" max="7430" width="11.7109375" style="16" customWidth="1"/>
    <col min="7431" max="7431" width="4.42578125" style="16" customWidth="1"/>
    <col min="7432" max="7432" width="10" style="16" customWidth="1"/>
    <col min="7433" max="7433" width="5.85546875" style="16" customWidth="1"/>
    <col min="7682" max="7682" width="19.28515625" style="16" customWidth="1"/>
    <col min="7683" max="7683" width="25" style="16" customWidth="1"/>
    <col min="7684" max="7684" width="17.28515625" style="16" customWidth="1"/>
    <col min="7686" max="7686" width="11.7109375" style="16" customWidth="1"/>
    <col min="7687" max="7687" width="4.42578125" style="16" customWidth="1"/>
    <col min="7688" max="7688" width="10" style="16" customWidth="1"/>
    <col min="7689" max="7689" width="5.85546875" style="16" customWidth="1"/>
    <col min="7938" max="7938" width="19.28515625" style="16" customWidth="1"/>
    <col min="7939" max="7939" width="25" style="16" customWidth="1"/>
    <col min="7940" max="7940" width="17.28515625" style="16" customWidth="1"/>
    <col min="7942" max="7942" width="11.7109375" style="16" customWidth="1"/>
    <col min="7943" max="7943" width="4.42578125" style="16" customWidth="1"/>
    <col min="7944" max="7944" width="10" style="16" customWidth="1"/>
    <col min="7945" max="7945" width="5.85546875" style="16" customWidth="1"/>
    <col min="8194" max="8194" width="19.28515625" style="16" customWidth="1"/>
    <col min="8195" max="8195" width="25" style="16" customWidth="1"/>
    <col min="8196" max="8196" width="17.28515625" style="16" customWidth="1"/>
    <col min="8198" max="8198" width="11.7109375" style="16" customWidth="1"/>
    <col min="8199" max="8199" width="4.42578125" style="16" customWidth="1"/>
    <col min="8200" max="8200" width="10" style="16" customWidth="1"/>
    <col min="8201" max="8201" width="5.85546875" style="16" customWidth="1"/>
    <col min="8450" max="8450" width="19.28515625" style="16" customWidth="1"/>
    <col min="8451" max="8451" width="25" style="16" customWidth="1"/>
    <col min="8452" max="8452" width="17.28515625" style="16" customWidth="1"/>
    <col min="8454" max="8454" width="11.7109375" style="16" customWidth="1"/>
    <col min="8455" max="8455" width="4.42578125" style="16" customWidth="1"/>
    <col min="8456" max="8456" width="10" style="16" customWidth="1"/>
    <col min="8457" max="8457" width="5.85546875" style="16" customWidth="1"/>
    <col min="8706" max="8706" width="19.28515625" style="16" customWidth="1"/>
    <col min="8707" max="8707" width="25" style="16" customWidth="1"/>
    <col min="8708" max="8708" width="17.28515625" style="16" customWidth="1"/>
    <col min="8710" max="8710" width="11.7109375" style="16" customWidth="1"/>
    <col min="8711" max="8711" width="4.42578125" style="16" customWidth="1"/>
    <col min="8712" max="8712" width="10" style="16" customWidth="1"/>
    <col min="8713" max="8713" width="5.85546875" style="16" customWidth="1"/>
    <col min="8962" max="8962" width="19.28515625" style="16" customWidth="1"/>
    <col min="8963" max="8963" width="25" style="16" customWidth="1"/>
    <col min="8964" max="8964" width="17.28515625" style="16" customWidth="1"/>
    <col min="8966" max="8966" width="11.7109375" style="16" customWidth="1"/>
    <col min="8967" max="8967" width="4.42578125" style="16" customWidth="1"/>
    <col min="8968" max="8968" width="10" style="16" customWidth="1"/>
    <col min="8969" max="8969" width="5.85546875" style="16" customWidth="1"/>
    <col min="9218" max="9218" width="19.28515625" style="16" customWidth="1"/>
    <col min="9219" max="9219" width="25" style="16" customWidth="1"/>
    <col min="9220" max="9220" width="17.28515625" style="16" customWidth="1"/>
    <col min="9222" max="9222" width="11.7109375" style="16" customWidth="1"/>
    <col min="9223" max="9223" width="4.42578125" style="16" customWidth="1"/>
    <col min="9224" max="9224" width="10" style="16" customWidth="1"/>
    <col min="9225" max="9225" width="5.85546875" style="16" customWidth="1"/>
    <col min="9474" max="9474" width="19.28515625" style="16" customWidth="1"/>
    <col min="9475" max="9475" width="25" style="16" customWidth="1"/>
    <col min="9476" max="9476" width="17.28515625" style="16" customWidth="1"/>
    <col min="9478" max="9478" width="11.7109375" style="16" customWidth="1"/>
    <col min="9479" max="9479" width="4.42578125" style="16" customWidth="1"/>
    <col min="9480" max="9480" width="10" style="16" customWidth="1"/>
    <col min="9481" max="9481" width="5.85546875" style="16" customWidth="1"/>
    <col min="9730" max="9730" width="19.28515625" style="16" customWidth="1"/>
    <col min="9731" max="9731" width="25" style="16" customWidth="1"/>
    <col min="9732" max="9732" width="17.28515625" style="16" customWidth="1"/>
    <col min="9734" max="9734" width="11.7109375" style="16" customWidth="1"/>
    <col min="9735" max="9735" width="4.42578125" style="16" customWidth="1"/>
    <col min="9736" max="9736" width="10" style="16" customWidth="1"/>
    <col min="9737" max="9737" width="5.85546875" style="16" customWidth="1"/>
    <col min="9986" max="9986" width="19.28515625" style="16" customWidth="1"/>
    <col min="9987" max="9987" width="25" style="16" customWidth="1"/>
    <col min="9988" max="9988" width="17.28515625" style="16" customWidth="1"/>
    <col min="9990" max="9990" width="11.7109375" style="16" customWidth="1"/>
    <col min="9991" max="9991" width="4.42578125" style="16" customWidth="1"/>
    <col min="9992" max="9992" width="10" style="16" customWidth="1"/>
    <col min="9993" max="9993" width="5.85546875" style="16" customWidth="1"/>
    <col min="10242" max="10242" width="19.28515625" style="16" customWidth="1"/>
    <col min="10243" max="10243" width="25" style="16" customWidth="1"/>
    <col min="10244" max="10244" width="17.28515625" style="16" customWidth="1"/>
    <col min="10246" max="10246" width="11.7109375" style="16" customWidth="1"/>
    <col min="10247" max="10247" width="4.42578125" style="16" customWidth="1"/>
    <col min="10248" max="10248" width="10" style="16" customWidth="1"/>
    <col min="10249" max="10249" width="5.85546875" style="16" customWidth="1"/>
    <col min="10498" max="10498" width="19.28515625" style="16" customWidth="1"/>
    <col min="10499" max="10499" width="25" style="16" customWidth="1"/>
    <col min="10500" max="10500" width="17.28515625" style="16" customWidth="1"/>
    <col min="10502" max="10502" width="11.7109375" style="16" customWidth="1"/>
    <col min="10503" max="10503" width="4.42578125" style="16" customWidth="1"/>
    <col min="10504" max="10504" width="10" style="16" customWidth="1"/>
    <col min="10505" max="10505" width="5.85546875" style="16" customWidth="1"/>
    <col min="10754" max="10754" width="19.28515625" style="16" customWidth="1"/>
    <col min="10755" max="10755" width="25" style="16" customWidth="1"/>
    <col min="10756" max="10756" width="17.28515625" style="16" customWidth="1"/>
    <col min="10758" max="10758" width="11.7109375" style="16" customWidth="1"/>
    <col min="10759" max="10759" width="4.42578125" style="16" customWidth="1"/>
    <col min="10760" max="10760" width="10" style="16" customWidth="1"/>
    <col min="10761" max="10761" width="5.85546875" style="16" customWidth="1"/>
    <col min="11010" max="11010" width="19.28515625" style="16" customWidth="1"/>
    <col min="11011" max="11011" width="25" style="16" customWidth="1"/>
    <col min="11012" max="11012" width="17.28515625" style="16" customWidth="1"/>
    <col min="11014" max="11014" width="11.7109375" style="16" customWidth="1"/>
    <col min="11015" max="11015" width="4.42578125" style="16" customWidth="1"/>
    <col min="11016" max="11016" width="10" style="16" customWidth="1"/>
    <col min="11017" max="11017" width="5.85546875" style="16" customWidth="1"/>
    <col min="11266" max="11266" width="19.28515625" style="16" customWidth="1"/>
    <col min="11267" max="11267" width="25" style="16" customWidth="1"/>
    <col min="11268" max="11268" width="17.28515625" style="16" customWidth="1"/>
    <col min="11270" max="11270" width="11.7109375" style="16" customWidth="1"/>
    <col min="11271" max="11271" width="4.42578125" style="16" customWidth="1"/>
    <col min="11272" max="11272" width="10" style="16" customWidth="1"/>
    <col min="11273" max="11273" width="5.85546875" style="16" customWidth="1"/>
    <col min="11522" max="11522" width="19.28515625" style="16" customWidth="1"/>
    <col min="11523" max="11523" width="25" style="16" customWidth="1"/>
    <col min="11524" max="11524" width="17.28515625" style="16" customWidth="1"/>
    <col min="11526" max="11526" width="11.7109375" style="16" customWidth="1"/>
    <col min="11527" max="11527" width="4.42578125" style="16" customWidth="1"/>
    <col min="11528" max="11528" width="10" style="16" customWidth="1"/>
    <col min="11529" max="11529" width="5.85546875" style="16" customWidth="1"/>
    <col min="11778" max="11778" width="19.28515625" style="16" customWidth="1"/>
    <col min="11779" max="11779" width="25" style="16" customWidth="1"/>
    <col min="11780" max="11780" width="17.28515625" style="16" customWidth="1"/>
    <col min="11782" max="11782" width="11.7109375" style="16" customWidth="1"/>
    <col min="11783" max="11783" width="4.42578125" style="16" customWidth="1"/>
    <col min="11784" max="11784" width="10" style="16" customWidth="1"/>
    <col min="11785" max="11785" width="5.85546875" style="16" customWidth="1"/>
    <col min="12034" max="12034" width="19.28515625" style="16" customWidth="1"/>
    <col min="12035" max="12035" width="25" style="16" customWidth="1"/>
    <col min="12036" max="12036" width="17.28515625" style="16" customWidth="1"/>
    <col min="12038" max="12038" width="11.7109375" style="16" customWidth="1"/>
    <col min="12039" max="12039" width="4.42578125" style="16" customWidth="1"/>
    <col min="12040" max="12040" width="10" style="16" customWidth="1"/>
    <col min="12041" max="12041" width="5.85546875" style="16" customWidth="1"/>
    <col min="12290" max="12290" width="19.28515625" style="16" customWidth="1"/>
    <col min="12291" max="12291" width="25" style="16" customWidth="1"/>
    <col min="12292" max="12292" width="17.28515625" style="16" customWidth="1"/>
    <col min="12294" max="12294" width="11.7109375" style="16" customWidth="1"/>
    <col min="12295" max="12295" width="4.42578125" style="16" customWidth="1"/>
    <col min="12296" max="12296" width="10" style="16" customWidth="1"/>
    <col min="12297" max="12297" width="5.85546875" style="16" customWidth="1"/>
    <col min="12546" max="12546" width="19.28515625" style="16" customWidth="1"/>
    <col min="12547" max="12547" width="25" style="16" customWidth="1"/>
    <col min="12548" max="12548" width="17.28515625" style="16" customWidth="1"/>
    <col min="12550" max="12550" width="11.7109375" style="16" customWidth="1"/>
    <col min="12551" max="12551" width="4.42578125" style="16" customWidth="1"/>
    <col min="12552" max="12552" width="10" style="16" customWidth="1"/>
    <col min="12553" max="12553" width="5.85546875" style="16" customWidth="1"/>
    <col min="12802" max="12802" width="19.28515625" style="16" customWidth="1"/>
    <col min="12803" max="12803" width="25" style="16" customWidth="1"/>
    <col min="12804" max="12804" width="17.28515625" style="16" customWidth="1"/>
    <col min="12806" max="12806" width="11.7109375" style="16" customWidth="1"/>
    <col min="12807" max="12807" width="4.42578125" style="16" customWidth="1"/>
    <col min="12808" max="12808" width="10" style="16" customWidth="1"/>
    <col min="12809" max="12809" width="5.85546875" style="16" customWidth="1"/>
    <col min="13058" max="13058" width="19.28515625" style="16" customWidth="1"/>
    <col min="13059" max="13059" width="25" style="16" customWidth="1"/>
    <col min="13060" max="13060" width="17.28515625" style="16" customWidth="1"/>
    <col min="13062" max="13062" width="11.7109375" style="16" customWidth="1"/>
    <col min="13063" max="13063" width="4.42578125" style="16" customWidth="1"/>
    <col min="13064" max="13064" width="10" style="16" customWidth="1"/>
    <col min="13065" max="13065" width="5.85546875" style="16" customWidth="1"/>
    <col min="13314" max="13314" width="19.28515625" style="16" customWidth="1"/>
    <col min="13315" max="13315" width="25" style="16" customWidth="1"/>
    <col min="13316" max="13316" width="17.28515625" style="16" customWidth="1"/>
    <col min="13318" max="13318" width="11.7109375" style="16" customWidth="1"/>
    <col min="13319" max="13319" width="4.42578125" style="16" customWidth="1"/>
    <col min="13320" max="13320" width="10" style="16" customWidth="1"/>
    <col min="13321" max="13321" width="5.85546875" style="16" customWidth="1"/>
    <col min="13570" max="13570" width="19.28515625" style="16" customWidth="1"/>
    <col min="13571" max="13571" width="25" style="16" customWidth="1"/>
    <col min="13572" max="13572" width="17.28515625" style="16" customWidth="1"/>
    <col min="13574" max="13574" width="11.7109375" style="16" customWidth="1"/>
    <col min="13575" max="13575" width="4.42578125" style="16" customWidth="1"/>
    <col min="13576" max="13576" width="10" style="16" customWidth="1"/>
    <col min="13577" max="13577" width="5.85546875" style="16" customWidth="1"/>
    <col min="13826" max="13826" width="19.28515625" style="16" customWidth="1"/>
    <col min="13827" max="13827" width="25" style="16" customWidth="1"/>
    <col min="13828" max="13828" width="17.28515625" style="16" customWidth="1"/>
    <col min="13830" max="13830" width="11.7109375" style="16" customWidth="1"/>
    <col min="13831" max="13831" width="4.42578125" style="16" customWidth="1"/>
    <col min="13832" max="13832" width="10" style="16" customWidth="1"/>
    <col min="13833" max="13833" width="5.85546875" style="16" customWidth="1"/>
    <col min="14082" max="14082" width="19.28515625" style="16" customWidth="1"/>
    <col min="14083" max="14083" width="25" style="16" customWidth="1"/>
    <col min="14084" max="14084" width="17.28515625" style="16" customWidth="1"/>
    <col min="14086" max="14086" width="11.7109375" style="16" customWidth="1"/>
    <col min="14087" max="14087" width="4.42578125" style="16" customWidth="1"/>
    <col min="14088" max="14088" width="10" style="16" customWidth="1"/>
    <col min="14089" max="14089" width="5.85546875" style="16" customWidth="1"/>
    <col min="14338" max="14338" width="19.28515625" style="16" customWidth="1"/>
    <col min="14339" max="14339" width="25" style="16" customWidth="1"/>
    <col min="14340" max="14340" width="17.28515625" style="16" customWidth="1"/>
    <col min="14342" max="14342" width="11.7109375" style="16" customWidth="1"/>
    <col min="14343" max="14343" width="4.42578125" style="16" customWidth="1"/>
    <col min="14344" max="14344" width="10" style="16" customWidth="1"/>
    <col min="14345" max="14345" width="5.85546875" style="16" customWidth="1"/>
    <col min="14594" max="14594" width="19.28515625" style="16" customWidth="1"/>
    <col min="14595" max="14595" width="25" style="16" customWidth="1"/>
    <col min="14596" max="14596" width="17.28515625" style="16" customWidth="1"/>
    <col min="14598" max="14598" width="11.7109375" style="16" customWidth="1"/>
    <col min="14599" max="14599" width="4.42578125" style="16" customWidth="1"/>
    <col min="14600" max="14600" width="10" style="16" customWidth="1"/>
    <col min="14601" max="14601" width="5.85546875" style="16" customWidth="1"/>
    <col min="14850" max="14850" width="19.28515625" style="16" customWidth="1"/>
    <col min="14851" max="14851" width="25" style="16" customWidth="1"/>
    <col min="14852" max="14852" width="17.28515625" style="16" customWidth="1"/>
    <col min="14854" max="14854" width="11.7109375" style="16" customWidth="1"/>
    <col min="14855" max="14855" width="4.42578125" style="16" customWidth="1"/>
    <col min="14856" max="14856" width="10" style="16" customWidth="1"/>
    <col min="14857" max="14857" width="5.85546875" style="16" customWidth="1"/>
    <col min="15106" max="15106" width="19.28515625" style="16" customWidth="1"/>
    <col min="15107" max="15107" width="25" style="16" customWidth="1"/>
    <col min="15108" max="15108" width="17.28515625" style="16" customWidth="1"/>
    <col min="15110" max="15110" width="11.7109375" style="16" customWidth="1"/>
    <col min="15111" max="15111" width="4.42578125" style="16" customWidth="1"/>
    <col min="15112" max="15112" width="10" style="16" customWidth="1"/>
    <col min="15113" max="15113" width="5.85546875" style="16" customWidth="1"/>
    <col min="15362" max="15362" width="19.28515625" style="16" customWidth="1"/>
    <col min="15363" max="15363" width="25" style="16" customWidth="1"/>
    <col min="15364" max="15364" width="17.28515625" style="16" customWidth="1"/>
    <col min="15366" max="15366" width="11.7109375" style="16" customWidth="1"/>
    <col min="15367" max="15367" width="4.42578125" style="16" customWidth="1"/>
    <col min="15368" max="15368" width="10" style="16" customWidth="1"/>
    <col min="15369" max="15369" width="5.85546875" style="16" customWidth="1"/>
    <col min="15618" max="15618" width="19.28515625" style="16" customWidth="1"/>
    <col min="15619" max="15619" width="25" style="16" customWidth="1"/>
    <col min="15620" max="15620" width="17.28515625" style="16" customWidth="1"/>
    <col min="15622" max="15622" width="11.7109375" style="16" customWidth="1"/>
    <col min="15623" max="15623" width="4.42578125" style="16" customWidth="1"/>
    <col min="15624" max="15624" width="10" style="16" customWidth="1"/>
    <col min="15625" max="15625" width="5.85546875" style="16" customWidth="1"/>
    <col min="15874" max="15874" width="19.28515625" style="16" customWidth="1"/>
    <col min="15875" max="15875" width="25" style="16" customWidth="1"/>
    <col min="15876" max="15876" width="17.28515625" style="16" customWidth="1"/>
    <col min="15878" max="15878" width="11.7109375" style="16" customWidth="1"/>
    <col min="15879" max="15879" width="4.42578125" style="16" customWidth="1"/>
    <col min="15880" max="15880" width="10" style="16" customWidth="1"/>
    <col min="15881" max="15881" width="5.85546875" style="16" customWidth="1"/>
    <col min="16130" max="16130" width="19.28515625" style="16" customWidth="1"/>
    <col min="16131" max="16131" width="25" style="16" customWidth="1"/>
    <col min="16132" max="16132" width="17.28515625" style="16" customWidth="1"/>
    <col min="16134" max="16134" width="11.7109375" style="16" customWidth="1"/>
    <col min="16135" max="16135" width="4.42578125" style="16" customWidth="1"/>
    <col min="16136" max="16136" width="10" style="16" customWidth="1"/>
    <col min="16137" max="16137" width="5.85546875" style="16" customWidth="1"/>
    <col min="16384" max="16384" width="9" style="16" customWidth="1"/>
  </cols>
  <sheetData>
    <row r="1" spans="1:9" s="5" customFormat="1" ht="15.75" customHeight="1">
      <c r="A1" s="102" t="s">
        <v>866</v>
      </c>
      <c r="B1" s="102" t="s">
        <v>866</v>
      </c>
      <c r="C1" s="39" t="s">
        <v>60</v>
      </c>
      <c r="D1" s="39" t="s">
        <v>61</v>
      </c>
      <c r="E1" s="39" t="s">
        <v>62</v>
      </c>
      <c r="F1" s="39" t="s">
        <v>867</v>
      </c>
      <c r="G1" s="39"/>
      <c r="H1" s="39" t="s">
        <v>868</v>
      </c>
      <c r="I1" s="39"/>
    </row>
    <row r="2" spans="1:9" s="5" customFormat="1" ht="15.75" customHeight="1">
      <c r="A2" s="124" t="s">
        <v>46</v>
      </c>
      <c r="B2" s="124" t="s">
        <v>547</v>
      </c>
      <c r="C2" s="125" t="s">
        <v>548</v>
      </c>
      <c r="D2" s="126" t="s">
        <v>976</v>
      </c>
      <c r="E2" s="127">
        <v>1</v>
      </c>
      <c r="F2" s="127"/>
      <c r="G2" s="127"/>
      <c r="H2" s="127"/>
      <c r="I2" s="127"/>
    </row>
    <row r="3" spans="1:9" s="5" customFormat="1" ht="15.75" customHeight="1">
      <c r="A3" s="124"/>
      <c r="B3" s="124"/>
      <c r="C3" s="96" t="s">
        <v>977</v>
      </c>
      <c r="D3" s="126" t="s">
        <v>978</v>
      </c>
      <c r="E3" s="127">
        <v>1</v>
      </c>
      <c r="F3" s="127"/>
      <c r="G3" s="127"/>
      <c r="H3" s="127"/>
      <c r="I3" s="127"/>
    </row>
    <row r="4" spans="1:9" s="5" customFormat="1" ht="16.5">
      <c r="A4" s="124"/>
      <c r="B4" s="124"/>
      <c r="C4" s="96"/>
      <c r="D4" s="126"/>
      <c r="E4" s="127"/>
      <c r="F4" s="128" t="s">
        <v>875</v>
      </c>
      <c r="G4" s="128">
        <v>2</v>
      </c>
      <c r="H4" s="128" t="s">
        <v>876</v>
      </c>
      <c r="I4" s="128">
        <v>2</v>
      </c>
    </row>
    <row r="5" spans="1:9" s="5" customFormat="1">
      <c r="A5" s="113"/>
      <c r="B5" s="113"/>
      <c r="C5" s="106"/>
      <c r="D5" s="114"/>
      <c r="E5" s="115"/>
      <c r="F5" s="115"/>
      <c r="G5" s="115"/>
      <c r="H5" s="115"/>
      <c r="I5" s="115"/>
    </row>
    <row r="6" spans="1:9" ht="15.75" customHeight="1">
      <c r="A6" s="103" t="s">
        <v>42</v>
      </c>
      <c r="B6" s="103" t="s">
        <v>42</v>
      </c>
      <c r="C6" s="96" t="s">
        <v>979</v>
      </c>
      <c r="D6" s="129" t="s">
        <v>980</v>
      </c>
      <c r="E6" s="110">
        <v>2</v>
      </c>
      <c r="F6" s="17"/>
      <c r="G6" s="17"/>
      <c r="H6" s="17"/>
      <c r="I6" s="17"/>
    </row>
    <row r="7" spans="1:9" ht="15.75" customHeight="1">
      <c r="A7" s="124"/>
      <c r="B7" s="124"/>
      <c r="C7" s="96" t="s">
        <v>981</v>
      </c>
      <c r="D7" s="129" t="s">
        <v>982</v>
      </c>
      <c r="E7" s="110">
        <v>2</v>
      </c>
      <c r="F7" s="17"/>
      <c r="G7" s="17"/>
      <c r="H7" s="17"/>
      <c r="I7" s="17"/>
    </row>
    <row r="8" spans="1:9" ht="15.75" customHeight="1">
      <c r="A8" s="124"/>
      <c r="B8" s="124"/>
      <c r="C8" s="96" t="s">
        <v>983</v>
      </c>
      <c r="D8" s="130" t="s">
        <v>984</v>
      </c>
      <c r="E8" s="110">
        <v>1</v>
      </c>
      <c r="F8" s="17"/>
      <c r="G8" s="17"/>
      <c r="H8" s="17"/>
      <c r="I8" s="17"/>
    </row>
    <row r="9" spans="1:9" ht="63.75" customHeight="1">
      <c r="A9" s="103"/>
      <c r="B9" s="103"/>
      <c r="C9" s="90" t="s">
        <v>275</v>
      </c>
      <c r="D9" s="131" t="s">
        <v>985</v>
      </c>
      <c r="E9" s="110">
        <v>43</v>
      </c>
      <c r="F9" s="17"/>
      <c r="G9" s="17"/>
      <c r="H9" s="17"/>
      <c r="I9" s="17"/>
    </row>
    <row r="10" spans="1:9" ht="15.75" customHeight="1">
      <c r="A10" s="103"/>
      <c r="B10" s="103"/>
      <c r="C10" s="96" t="s">
        <v>986</v>
      </c>
      <c r="D10" s="132" t="s">
        <v>987</v>
      </c>
      <c r="E10" s="110">
        <v>1</v>
      </c>
      <c r="F10" s="17"/>
      <c r="G10" s="17"/>
      <c r="H10" s="17"/>
      <c r="I10" s="17"/>
    </row>
    <row r="11" spans="1:9" ht="31.5" customHeight="1">
      <c r="A11" s="103"/>
      <c r="B11" s="103"/>
      <c r="C11" s="133" t="s">
        <v>535</v>
      </c>
      <c r="D11" s="134" t="s">
        <v>988</v>
      </c>
      <c r="E11" s="110">
        <v>7</v>
      </c>
      <c r="F11" s="17"/>
      <c r="G11" s="17"/>
      <c r="H11" s="17"/>
      <c r="I11" s="17"/>
    </row>
    <row r="12" spans="1:9" ht="15.75" customHeight="1">
      <c r="A12" s="103"/>
      <c r="B12" s="103"/>
      <c r="C12" s="96" t="s">
        <v>281</v>
      </c>
      <c r="D12" s="132" t="s">
        <v>989</v>
      </c>
      <c r="E12" s="110">
        <v>6</v>
      </c>
      <c r="F12" s="17"/>
      <c r="G12" s="17"/>
      <c r="H12" s="17"/>
      <c r="I12" s="17"/>
    </row>
    <row r="13" spans="1:9" ht="15.75" customHeight="1">
      <c r="A13" s="103"/>
      <c r="B13" s="103"/>
      <c r="C13" s="96" t="s">
        <v>990</v>
      </c>
      <c r="D13" s="129" t="s">
        <v>991</v>
      </c>
      <c r="E13" s="110">
        <v>15</v>
      </c>
      <c r="F13" s="17"/>
      <c r="G13" s="17"/>
      <c r="H13" s="17"/>
      <c r="I13" s="17"/>
    </row>
    <row r="14" spans="1:9" ht="31.5" customHeight="1">
      <c r="A14" s="103"/>
      <c r="B14" s="103"/>
      <c r="C14" s="96" t="s">
        <v>283</v>
      </c>
      <c r="D14" s="129" t="s">
        <v>992</v>
      </c>
      <c r="E14" s="110">
        <v>6</v>
      </c>
      <c r="F14" s="17"/>
      <c r="G14" s="17"/>
      <c r="H14" s="17"/>
      <c r="I14" s="17"/>
    </row>
    <row r="15" spans="1:9" ht="31.5" customHeight="1">
      <c r="A15" s="103"/>
      <c r="B15" s="103"/>
      <c r="C15" s="133" t="s">
        <v>993</v>
      </c>
      <c r="D15" s="135" t="s">
        <v>994</v>
      </c>
      <c r="E15" s="110">
        <v>4</v>
      </c>
      <c r="F15" s="17"/>
      <c r="G15" s="17"/>
      <c r="H15" s="17"/>
      <c r="I15" s="17"/>
    </row>
    <row r="16" spans="1:9" ht="15.75" customHeight="1">
      <c r="A16" s="103"/>
      <c r="B16" s="103"/>
      <c r="C16" s="49" t="s">
        <v>995</v>
      </c>
      <c r="D16" s="129" t="s">
        <v>996</v>
      </c>
      <c r="E16" s="110">
        <v>12</v>
      </c>
      <c r="F16" s="17"/>
      <c r="G16" s="17"/>
      <c r="H16" s="17"/>
      <c r="I16" s="17"/>
    </row>
    <row r="17" spans="1:9" ht="48" customHeight="1">
      <c r="A17" s="103"/>
      <c r="B17" s="103"/>
      <c r="C17" s="96" t="s">
        <v>309</v>
      </c>
      <c r="D17" s="136" t="s">
        <v>997</v>
      </c>
      <c r="E17" s="110">
        <v>5</v>
      </c>
      <c r="F17" s="17"/>
      <c r="G17" s="17"/>
      <c r="H17" s="17"/>
      <c r="I17" s="17"/>
    </row>
    <row r="18" spans="1:9" ht="15.75" customHeight="1">
      <c r="A18" s="103"/>
      <c r="B18" s="103"/>
      <c r="C18" s="96" t="s">
        <v>508</v>
      </c>
      <c r="D18" s="129" t="s">
        <v>998</v>
      </c>
      <c r="E18" s="110">
        <v>4</v>
      </c>
      <c r="F18" s="17"/>
      <c r="G18" s="17"/>
      <c r="H18" s="17"/>
      <c r="I18" s="17"/>
    </row>
    <row r="19" spans="1:9" ht="15.75" customHeight="1">
      <c r="A19" s="103"/>
      <c r="B19" s="137"/>
      <c r="C19" s="138" t="s">
        <v>999</v>
      </c>
      <c r="D19" s="139" t="s">
        <v>1000</v>
      </c>
      <c r="E19" s="140">
        <v>4</v>
      </c>
      <c r="F19" s="17"/>
      <c r="G19" s="17"/>
      <c r="H19" s="17"/>
      <c r="I19" s="17"/>
    </row>
    <row r="20" spans="1:9" ht="15.75" customHeight="1">
      <c r="A20" s="103"/>
      <c r="B20" s="103"/>
      <c r="C20" s="96" t="s">
        <v>1001</v>
      </c>
      <c r="D20" s="141" t="s">
        <v>1002</v>
      </c>
      <c r="E20" s="17">
        <v>14</v>
      </c>
      <c r="F20" s="17"/>
      <c r="G20" s="17"/>
      <c r="H20" s="17"/>
      <c r="I20" s="17"/>
    </row>
    <row r="21" spans="1:9" ht="15.75" customHeight="1">
      <c r="A21" s="103"/>
      <c r="B21" s="103"/>
      <c r="C21" s="96" t="s">
        <v>1003</v>
      </c>
      <c r="D21" s="141" t="s">
        <v>1004</v>
      </c>
      <c r="E21" s="17">
        <v>1</v>
      </c>
      <c r="F21" s="17"/>
      <c r="G21" s="17"/>
      <c r="H21" s="17"/>
      <c r="I21" s="17"/>
    </row>
    <row r="22" spans="1:9" ht="48" customHeight="1">
      <c r="A22" s="103"/>
      <c r="B22" s="103"/>
      <c r="C22" s="96" t="s">
        <v>1005</v>
      </c>
      <c r="D22" s="141" t="s">
        <v>1006</v>
      </c>
      <c r="E22" s="17">
        <v>3</v>
      </c>
      <c r="F22" s="17"/>
      <c r="G22" s="17"/>
      <c r="H22" s="17"/>
      <c r="I22" s="17"/>
    </row>
    <row r="23" spans="1:9" ht="15.75" customHeight="1">
      <c r="A23" s="103"/>
      <c r="B23" s="103"/>
      <c r="C23" s="96" t="s">
        <v>1007</v>
      </c>
      <c r="D23" s="141" t="s">
        <v>1008</v>
      </c>
      <c r="E23" s="17">
        <v>4</v>
      </c>
      <c r="F23" s="17"/>
      <c r="G23" s="17"/>
      <c r="H23" s="17"/>
      <c r="I23" s="17"/>
    </row>
    <row r="24" spans="1:9" ht="15.75" customHeight="1">
      <c r="A24" s="103"/>
      <c r="B24" s="103"/>
      <c r="C24" s="96" t="s">
        <v>510</v>
      </c>
      <c r="D24" s="141" t="s">
        <v>1009</v>
      </c>
      <c r="E24" s="17">
        <v>2</v>
      </c>
      <c r="F24" s="17"/>
      <c r="G24" s="17"/>
      <c r="H24" s="17"/>
      <c r="I24" s="17"/>
    </row>
    <row r="25" spans="1:9" ht="15.75" customHeight="1">
      <c r="A25" s="103"/>
      <c r="B25" s="103"/>
      <c r="C25" s="96" t="s">
        <v>277</v>
      </c>
      <c r="D25" s="141" t="s">
        <v>1010</v>
      </c>
      <c r="E25" s="17">
        <v>2</v>
      </c>
      <c r="F25" s="17"/>
      <c r="G25" s="17"/>
      <c r="H25" s="17"/>
      <c r="I25" s="17"/>
    </row>
    <row r="26" spans="1:9" ht="31.5" customHeight="1">
      <c r="A26" s="103"/>
      <c r="B26" s="103"/>
      <c r="C26" s="96" t="s">
        <v>1011</v>
      </c>
      <c r="D26" s="141" t="s">
        <v>1012</v>
      </c>
      <c r="E26" s="17">
        <v>2</v>
      </c>
      <c r="F26" s="17"/>
      <c r="G26" s="17"/>
      <c r="H26" s="17"/>
      <c r="I26" s="17"/>
    </row>
    <row r="27" spans="1:9" ht="15.75" customHeight="1">
      <c r="A27" s="103"/>
      <c r="B27" s="103"/>
      <c r="C27" s="96" t="s">
        <v>527</v>
      </c>
      <c r="D27" s="141" t="s">
        <v>1013</v>
      </c>
      <c r="E27" s="17">
        <v>2</v>
      </c>
      <c r="F27" s="17"/>
      <c r="G27" s="17"/>
      <c r="H27" s="17"/>
      <c r="I27" s="17"/>
    </row>
    <row r="28" spans="1:9" ht="15.75" customHeight="1">
      <c r="A28" s="103"/>
      <c r="B28" s="103"/>
      <c r="C28" s="96" t="s">
        <v>299</v>
      </c>
      <c r="D28" s="141" t="s">
        <v>1014</v>
      </c>
      <c r="E28" s="17">
        <v>6</v>
      </c>
      <c r="F28" s="17"/>
      <c r="G28" s="17"/>
      <c r="H28" s="17"/>
      <c r="I28" s="17"/>
    </row>
    <row r="29" spans="1:9" ht="15.75" customHeight="1">
      <c r="A29" s="103"/>
      <c r="B29" s="103"/>
      <c r="C29" s="96" t="s">
        <v>1015</v>
      </c>
      <c r="D29" s="141" t="s">
        <v>1016</v>
      </c>
      <c r="E29" s="17">
        <v>1</v>
      </c>
      <c r="F29" s="17"/>
      <c r="G29" s="17"/>
      <c r="H29" s="17"/>
      <c r="I29" s="17"/>
    </row>
    <row r="30" spans="1:9" ht="15.75" customHeight="1">
      <c r="A30" s="103"/>
      <c r="B30" s="103"/>
      <c r="C30" s="96" t="s">
        <v>1017</v>
      </c>
      <c r="D30" s="141" t="s">
        <v>1018</v>
      </c>
      <c r="E30" s="17">
        <v>2</v>
      </c>
      <c r="F30" s="17"/>
      <c r="G30" s="17"/>
      <c r="H30" s="17"/>
      <c r="I30" s="17"/>
    </row>
    <row r="31" spans="1:9" ht="31.5" customHeight="1">
      <c r="A31" s="103"/>
      <c r="B31" s="103"/>
      <c r="C31" s="96" t="s">
        <v>1019</v>
      </c>
      <c r="D31" s="141" t="s">
        <v>1020</v>
      </c>
      <c r="E31" s="17">
        <v>2</v>
      </c>
      <c r="F31" s="17"/>
      <c r="G31" s="17"/>
      <c r="H31" s="17"/>
      <c r="I31" s="17"/>
    </row>
    <row r="32" spans="1:9" ht="31.5" customHeight="1">
      <c r="A32" s="103"/>
      <c r="B32" s="103"/>
      <c r="C32" s="96" t="s">
        <v>770</v>
      </c>
      <c r="D32" s="141" t="s">
        <v>1021</v>
      </c>
      <c r="E32" s="17">
        <v>15</v>
      </c>
      <c r="F32" s="17"/>
      <c r="G32" s="17"/>
      <c r="H32" s="17"/>
      <c r="I32" s="17"/>
    </row>
    <row r="33" spans="1:9" ht="15.75" customHeight="1">
      <c r="A33" s="103"/>
      <c r="B33" s="103"/>
      <c r="C33" s="96" t="s">
        <v>1022</v>
      </c>
      <c r="D33" s="141" t="s">
        <v>1023</v>
      </c>
      <c r="E33" s="17">
        <v>1</v>
      </c>
      <c r="F33" s="17"/>
      <c r="G33" s="17"/>
      <c r="H33" s="17"/>
      <c r="I33" s="17"/>
    </row>
    <row r="34" spans="1:9" ht="15.75" customHeight="1">
      <c r="A34" s="103"/>
      <c r="B34" s="103"/>
      <c r="C34" s="96" t="s">
        <v>783</v>
      </c>
      <c r="D34" s="141" t="s">
        <v>1024</v>
      </c>
      <c r="E34" s="17">
        <v>4</v>
      </c>
      <c r="F34" s="17"/>
      <c r="G34" s="17"/>
      <c r="H34" s="17"/>
      <c r="I34" s="17"/>
    </row>
    <row r="35" spans="1:9" ht="15.75" customHeight="1">
      <c r="A35" s="103"/>
      <c r="B35" s="103"/>
      <c r="C35" s="96" t="s">
        <v>1025</v>
      </c>
      <c r="D35" s="141" t="s">
        <v>1026</v>
      </c>
      <c r="E35" s="17">
        <v>1</v>
      </c>
      <c r="F35" s="17"/>
      <c r="G35" s="17"/>
      <c r="H35" s="17"/>
      <c r="I35" s="17"/>
    </row>
    <row r="36" spans="1:9" ht="15.75" customHeight="1">
      <c r="A36" s="103"/>
      <c r="B36" s="103"/>
      <c r="C36" s="96" t="s">
        <v>303</v>
      </c>
      <c r="D36" s="141" t="s">
        <v>1027</v>
      </c>
      <c r="E36" s="17">
        <v>2</v>
      </c>
      <c r="F36" s="17"/>
      <c r="G36" s="17"/>
      <c r="H36" s="17"/>
      <c r="I36" s="17"/>
    </row>
    <row r="37" spans="1:9" ht="15.75" customHeight="1">
      <c r="A37" s="103"/>
      <c r="B37" s="103"/>
      <c r="C37" s="96" t="s">
        <v>1028</v>
      </c>
      <c r="D37" s="141" t="s">
        <v>1029</v>
      </c>
      <c r="E37" s="17">
        <v>1</v>
      </c>
      <c r="F37" s="17"/>
      <c r="G37" s="17"/>
      <c r="H37" s="17"/>
      <c r="I37" s="17"/>
    </row>
    <row r="38" spans="1:9" ht="15.75" customHeight="1">
      <c r="A38" s="103"/>
      <c r="B38" s="103"/>
      <c r="C38" s="96" t="s">
        <v>1030</v>
      </c>
      <c r="D38" s="141" t="s">
        <v>1031</v>
      </c>
      <c r="E38" s="17">
        <v>1</v>
      </c>
      <c r="F38" s="17"/>
      <c r="G38" s="17"/>
      <c r="H38" s="17"/>
      <c r="I38" s="17"/>
    </row>
    <row r="39" spans="1:9" ht="15.75" customHeight="1">
      <c r="A39" s="103"/>
      <c r="B39" s="103"/>
      <c r="C39" s="96" t="s">
        <v>767</v>
      </c>
      <c r="D39" s="141" t="s">
        <v>1032</v>
      </c>
      <c r="E39" s="17">
        <v>2</v>
      </c>
      <c r="F39" s="17"/>
      <c r="G39" s="17"/>
      <c r="H39" s="17"/>
      <c r="I39" s="17"/>
    </row>
    <row r="40" spans="1:9" ht="15.75" customHeight="1">
      <c r="A40" s="103"/>
      <c r="B40" s="103"/>
      <c r="C40" s="96" t="s">
        <v>1033</v>
      </c>
      <c r="D40" s="138" t="s">
        <v>1034</v>
      </c>
      <c r="E40" s="17">
        <v>2</v>
      </c>
      <c r="F40" s="17"/>
      <c r="G40" s="17"/>
      <c r="H40" s="17"/>
      <c r="I40" s="17"/>
    </row>
    <row r="41" spans="1:9" ht="15.75" customHeight="1">
      <c r="A41" s="103"/>
      <c r="B41" s="103"/>
      <c r="C41" s="96" t="s">
        <v>1035</v>
      </c>
      <c r="D41" s="141" t="s">
        <v>1036</v>
      </c>
      <c r="E41" s="17">
        <v>4</v>
      </c>
      <c r="F41" s="17"/>
      <c r="G41" s="17"/>
      <c r="H41" s="17"/>
      <c r="I41" s="17"/>
    </row>
    <row r="42" spans="1:9">
      <c r="A42" s="103"/>
      <c r="B42" s="103"/>
      <c r="C42" s="32"/>
      <c r="D42" s="32"/>
      <c r="E42" s="17"/>
      <c r="F42" s="17" t="s">
        <v>875</v>
      </c>
      <c r="G42" s="17">
        <f>SUM(E6:E41)</f>
        <v>186</v>
      </c>
      <c r="H42" s="17" t="s">
        <v>876</v>
      </c>
      <c r="I42" s="17">
        <f>COUNTIF(D6:D41,"*")</f>
        <v>36</v>
      </c>
    </row>
    <row r="43" spans="1:9" ht="15.75" customHeight="1">
      <c r="A43" s="103"/>
      <c r="B43" s="103"/>
      <c r="C43" s="96"/>
      <c r="D43" s="96"/>
      <c r="E43" s="17"/>
      <c r="F43" s="39" t="s">
        <v>145</v>
      </c>
      <c r="G43" s="39">
        <f>SUM(G4:G42)</f>
        <v>188</v>
      </c>
      <c r="H43" s="39" t="s">
        <v>146</v>
      </c>
      <c r="I43" s="29">
        <f>SUM(I1:I42)</f>
        <v>38</v>
      </c>
    </row>
    <row r="44" spans="1:9">
      <c r="A44" s="78"/>
      <c r="B44" s="78"/>
      <c r="D44" s="1"/>
      <c r="E44" s="2"/>
      <c r="I44"/>
    </row>
    <row r="45" spans="1:9">
      <c r="A45" s="78"/>
      <c r="B45" s="78"/>
      <c r="D45" s="1"/>
      <c r="E45" s="2"/>
      <c r="I45"/>
    </row>
    <row r="46" spans="1:9">
      <c r="A46" s="78"/>
      <c r="B46" s="78"/>
      <c r="D46" s="1"/>
      <c r="E46" s="2"/>
      <c r="I46"/>
    </row>
    <row r="47" spans="1:9">
      <c r="A47" s="78"/>
      <c r="B47" s="78"/>
      <c r="D47" s="1"/>
      <c r="E47" s="2"/>
      <c r="I47"/>
    </row>
    <row r="48" spans="1:9" ht="36" customHeight="1"/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4"/>
  <sheetViews>
    <sheetView zoomScale="70" zoomScaleNormal="70" workbookViewId="0">
      <selection activeCell="B32" sqref="B32"/>
    </sheetView>
  </sheetViews>
  <sheetFormatPr defaultColWidth="9" defaultRowHeight="15.75"/>
  <cols>
    <col min="1" max="1" width="20.42578125" style="16" customWidth="1"/>
    <col min="2" max="2" width="41.140625" style="16" customWidth="1"/>
    <col min="3" max="3" width="22.28515625" style="16" customWidth="1"/>
    <col min="5" max="5" width="12.28515625" style="16" customWidth="1"/>
    <col min="6" max="6" width="9.85546875" style="16" customWidth="1"/>
    <col min="7" max="7" width="11.85546875" style="16" customWidth="1"/>
  </cols>
  <sheetData>
    <row r="1" spans="1:8">
      <c r="A1" s="142" t="s">
        <v>1037</v>
      </c>
      <c r="B1" s="142" t="s">
        <v>60</v>
      </c>
      <c r="C1" s="142" t="s">
        <v>61</v>
      </c>
      <c r="D1" s="142" t="s">
        <v>1038</v>
      </c>
      <c r="E1" s="142" t="s">
        <v>1039</v>
      </c>
      <c r="F1" s="142"/>
      <c r="G1" s="142" t="s">
        <v>868</v>
      </c>
      <c r="H1" s="142"/>
    </row>
    <row r="2" spans="1:8" ht="16.5">
      <c r="A2" s="124" t="s">
        <v>49</v>
      </c>
      <c r="B2" s="143" t="s">
        <v>1040</v>
      </c>
      <c r="C2" s="144" t="s">
        <v>1041</v>
      </c>
      <c r="D2" s="143">
        <v>1</v>
      </c>
      <c r="E2" s="126"/>
      <c r="F2" s="126"/>
      <c r="G2" s="126"/>
      <c r="H2" s="126"/>
    </row>
    <row r="3" spans="1:8" ht="16.5">
      <c r="A3" s="126"/>
      <c r="B3" s="126"/>
      <c r="C3" s="126"/>
      <c r="D3" s="126"/>
      <c r="E3" s="128" t="s">
        <v>1038</v>
      </c>
      <c r="F3" s="126">
        <f>SUM(D2)</f>
        <v>1</v>
      </c>
      <c r="G3" s="128" t="s">
        <v>876</v>
      </c>
      <c r="H3" s="126">
        <v>1</v>
      </c>
    </row>
    <row r="4" spans="1:8" ht="16.5">
      <c r="A4" s="126"/>
      <c r="B4" s="126"/>
      <c r="C4" s="126"/>
      <c r="D4" s="126"/>
      <c r="E4" s="142" t="s">
        <v>1042</v>
      </c>
      <c r="F4" s="126">
        <v>1</v>
      </c>
      <c r="G4" s="142" t="s">
        <v>146</v>
      </c>
      <c r="H4" s="126">
        <v>1</v>
      </c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WVJ83"/>
  <sheetViews>
    <sheetView zoomScale="70" zoomScaleNormal="70" workbookViewId="0">
      <pane ySplit="1" topLeftCell="A13" activePane="bottomLeft" state="frozen"/>
      <selection pane="bottomLeft"/>
    </sheetView>
  </sheetViews>
  <sheetFormatPr defaultColWidth="8.85546875" defaultRowHeight="15.75"/>
  <cols>
    <col min="1" max="1" width="46.140625" style="78" customWidth="1"/>
    <col min="2" max="2" width="93.85546875" style="78" customWidth="1"/>
    <col min="3" max="3" width="15.140625" style="1" customWidth="1"/>
    <col min="4" max="4" width="10.28515625" style="16" customWidth="1"/>
    <col min="5" max="5" width="6.28515625" style="16" customWidth="1"/>
    <col min="6" max="6" width="14.42578125" style="16" customWidth="1"/>
    <col min="7" max="7" width="5.140625" style="16" customWidth="1"/>
    <col min="257" max="257" width="20.140625" style="16" customWidth="1"/>
    <col min="258" max="258" width="21.85546875" style="16" customWidth="1"/>
    <col min="513" max="513" width="20.140625" style="16" customWidth="1"/>
    <col min="514" max="514" width="21.85546875" style="16" customWidth="1"/>
    <col min="769" max="769" width="20.140625" style="16" customWidth="1"/>
    <col min="770" max="770" width="21.85546875" style="16" customWidth="1"/>
    <col min="1025" max="1025" width="20.140625" style="16" customWidth="1"/>
    <col min="1026" max="1026" width="21.85546875" style="16" customWidth="1"/>
    <col min="1281" max="1281" width="20.140625" style="16" customWidth="1"/>
    <col min="1282" max="1282" width="21.85546875" style="16" customWidth="1"/>
    <col min="1537" max="1537" width="20.140625" style="16" customWidth="1"/>
    <col min="1538" max="1538" width="21.85546875" style="16" customWidth="1"/>
    <col min="1793" max="1793" width="20.140625" style="16" customWidth="1"/>
    <col min="1794" max="1794" width="21.85546875" style="16" customWidth="1"/>
    <col min="2049" max="2049" width="20.140625" style="16" customWidth="1"/>
    <col min="2050" max="2050" width="21.85546875" style="16" customWidth="1"/>
    <col min="2305" max="2305" width="20.140625" style="16" customWidth="1"/>
    <col min="2306" max="2306" width="21.85546875" style="16" customWidth="1"/>
    <col min="2561" max="2561" width="20.140625" style="16" customWidth="1"/>
    <col min="2562" max="2562" width="21.85546875" style="16" customWidth="1"/>
    <col min="2817" max="2817" width="20.140625" style="16" customWidth="1"/>
    <col min="2818" max="2818" width="21.85546875" style="16" customWidth="1"/>
    <col min="3073" max="3073" width="20.140625" style="16" customWidth="1"/>
    <col min="3074" max="3074" width="21.85546875" style="16" customWidth="1"/>
    <col min="3329" max="3329" width="20.140625" style="16" customWidth="1"/>
    <col min="3330" max="3330" width="21.85546875" style="16" customWidth="1"/>
    <col min="3585" max="3585" width="20.140625" style="16" customWidth="1"/>
    <col min="3586" max="3586" width="21.85546875" style="16" customWidth="1"/>
    <col min="3841" max="3841" width="20.140625" style="16" customWidth="1"/>
    <col min="3842" max="3842" width="21.85546875" style="16" customWidth="1"/>
    <col min="4097" max="4097" width="20.140625" style="16" customWidth="1"/>
    <col min="4098" max="4098" width="21.85546875" style="16" customWidth="1"/>
    <col min="4353" max="4353" width="20.140625" style="16" customWidth="1"/>
    <col min="4354" max="4354" width="21.85546875" style="16" customWidth="1"/>
    <col min="4609" max="4609" width="20.140625" style="16" customWidth="1"/>
    <col min="4610" max="4610" width="21.85546875" style="16" customWidth="1"/>
    <col min="4865" max="4865" width="20.140625" style="16" customWidth="1"/>
    <col min="4866" max="4866" width="21.85546875" style="16" customWidth="1"/>
    <col min="5121" max="5121" width="20.140625" style="16" customWidth="1"/>
    <col min="5122" max="5122" width="21.85546875" style="16" customWidth="1"/>
    <col min="5377" max="5377" width="20.140625" style="16" customWidth="1"/>
    <col min="5378" max="5378" width="21.85546875" style="16" customWidth="1"/>
    <col min="5633" max="5633" width="20.140625" style="16" customWidth="1"/>
    <col min="5634" max="5634" width="21.85546875" style="16" customWidth="1"/>
    <col min="5889" max="5889" width="20.140625" style="16" customWidth="1"/>
    <col min="5890" max="5890" width="21.85546875" style="16" customWidth="1"/>
    <col min="6145" max="6145" width="20.140625" style="16" customWidth="1"/>
    <col min="6146" max="6146" width="21.85546875" style="16" customWidth="1"/>
    <col min="6401" max="6401" width="20.140625" style="16" customWidth="1"/>
    <col min="6402" max="6402" width="21.85546875" style="16" customWidth="1"/>
    <col min="6657" max="6657" width="20.140625" style="16" customWidth="1"/>
    <col min="6658" max="6658" width="21.85546875" style="16" customWidth="1"/>
    <col min="6913" max="6913" width="20.140625" style="16" customWidth="1"/>
    <col min="6914" max="6914" width="21.85546875" style="16" customWidth="1"/>
    <col min="7169" max="7169" width="20.140625" style="16" customWidth="1"/>
    <col min="7170" max="7170" width="21.85546875" style="16" customWidth="1"/>
    <col min="7425" max="7425" width="20.140625" style="16" customWidth="1"/>
    <col min="7426" max="7426" width="21.85546875" style="16" customWidth="1"/>
    <col min="7681" max="7681" width="20.140625" style="16" customWidth="1"/>
    <col min="7682" max="7682" width="21.85546875" style="16" customWidth="1"/>
    <col min="7937" max="7937" width="20.140625" style="16" customWidth="1"/>
    <col min="7938" max="7938" width="21.85546875" style="16" customWidth="1"/>
    <col min="8193" max="8193" width="20.140625" style="16" customWidth="1"/>
    <col min="8194" max="8194" width="21.85546875" style="16" customWidth="1"/>
    <col min="8449" max="8449" width="20.140625" style="16" customWidth="1"/>
    <col min="8450" max="8450" width="21.85546875" style="16" customWidth="1"/>
    <col min="8705" max="8705" width="20.140625" style="16" customWidth="1"/>
    <col min="8706" max="8706" width="21.85546875" style="16" customWidth="1"/>
    <col min="8961" max="8961" width="20.140625" style="16" customWidth="1"/>
    <col min="8962" max="8962" width="21.85546875" style="16" customWidth="1"/>
    <col min="9217" max="9217" width="20.140625" style="16" customWidth="1"/>
    <col min="9218" max="9218" width="21.85546875" style="16" customWidth="1"/>
    <col min="9473" max="9473" width="20.140625" style="16" customWidth="1"/>
    <col min="9474" max="9474" width="21.85546875" style="16" customWidth="1"/>
    <col min="9729" max="9729" width="20.140625" style="16" customWidth="1"/>
    <col min="9730" max="9730" width="21.85546875" style="16" customWidth="1"/>
    <col min="9985" max="9985" width="20.140625" style="16" customWidth="1"/>
    <col min="9986" max="9986" width="21.85546875" style="16" customWidth="1"/>
    <col min="10241" max="10241" width="20.140625" style="16" customWidth="1"/>
    <col min="10242" max="10242" width="21.85546875" style="16" customWidth="1"/>
    <col min="10497" max="10497" width="20.140625" style="16" customWidth="1"/>
    <col min="10498" max="10498" width="21.85546875" style="16" customWidth="1"/>
    <col min="10753" max="10753" width="20.140625" style="16" customWidth="1"/>
    <col min="10754" max="10754" width="21.85546875" style="16" customWidth="1"/>
    <col min="11009" max="11009" width="20.140625" style="16" customWidth="1"/>
    <col min="11010" max="11010" width="21.85546875" style="16" customWidth="1"/>
    <col min="11265" max="11265" width="20.140625" style="16" customWidth="1"/>
    <col min="11266" max="11266" width="21.85546875" style="16" customWidth="1"/>
    <col min="11521" max="11521" width="20.140625" style="16" customWidth="1"/>
    <col min="11522" max="11522" width="21.85546875" style="16" customWidth="1"/>
    <col min="11777" max="11777" width="20.140625" style="16" customWidth="1"/>
    <col min="11778" max="11778" width="21.85546875" style="16" customWidth="1"/>
    <col min="12033" max="12033" width="20.140625" style="16" customWidth="1"/>
    <col min="12034" max="12034" width="21.85546875" style="16" customWidth="1"/>
    <col min="12289" max="12289" width="20.140625" style="16" customWidth="1"/>
    <col min="12290" max="12290" width="21.85546875" style="16" customWidth="1"/>
    <col min="12545" max="12545" width="20.140625" style="16" customWidth="1"/>
    <col min="12546" max="12546" width="21.85546875" style="16" customWidth="1"/>
    <col min="12801" max="12801" width="20.140625" style="16" customWidth="1"/>
    <col min="12802" max="12802" width="21.85546875" style="16" customWidth="1"/>
    <col min="13057" max="13057" width="20.140625" style="16" customWidth="1"/>
    <col min="13058" max="13058" width="21.85546875" style="16" customWidth="1"/>
    <col min="13313" max="13313" width="20.140625" style="16" customWidth="1"/>
    <col min="13314" max="13314" width="21.85546875" style="16" customWidth="1"/>
    <col min="13569" max="13569" width="20.140625" style="16" customWidth="1"/>
    <col min="13570" max="13570" width="21.85546875" style="16" customWidth="1"/>
    <col min="13825" max="13825" width="20.140625" style="16" customWidth="1"/>
    <col min="13826" max="13826" width="21.85546875" style="16" customWidth="1"/>
    <col min="14081" max="14081" width="20.140625" style="16" customWidth="1"/>
    <col min="14082" max="14082" width="21.85546875" style="16" customWidth="1"/>
    <col min="14337" max="14337" width="20.140625" style="16" customWidth="1"/>
    <col min="14338" max="14338" width="21.85546875" style="16" customWidth="1"/>
    <col min="14593" max="14593" width="20.140625" style="16" customWidth="1"/>
    <col min="14594" max="14594" width="21.85546875" style="16" customWidth="1"/>
    <col min="14849" max="14849" width="20.140625" style="16" customWidth="1"/>
    <col min="14850" max="14850" width="21.85546875" style="16" customWidth="1"/>
    <col min="15105" max="15105" width="20.140625" style="16" customWidth="1"/>
    <col min="15106" max="15106" width="21.85546875" style="16" customWidth="1"/>
    <col min="15361" max="15361" width="20.140625" style="16" customWidth="1"/>
    <col min="15362" max="15362" width="21.85546875" style="16" customWidth="1"/>
    <col min="15617" max="15617" width="20.140625" style="16" customWidth="1"/>
    <col min="15618" max="15618" width="21.85546875" style="16" customWidth="1"/>
    <col min="15873" max="15873" width="20.140625" style="16" customWidth="1"/>
    <col min="15874" max="15874" width="21.85546875" style="16" customWidth="1"/>
    <col min="16129" max="16129" width="20.140625" style="16" customWidth="1"/>
    <col min="16130" max="16130" width="21.85546875" style="16" customWidth="1"/>
  </cols>
  <sheetData>
    <row r="1" spans="1:7" ht="15.75" customHeight="1">
      <c r="A1" s="39" t="s">
        <v>60</v>
      </c>
      <c r="B1" s="39" t="s">
        <v>61</v>
      </c>
      <c r="C1" s="39" t="s">
        <v>62</v>
      </c>
      <c r="D1" s="32"/>
      <c r="E1" s="32"/>
      <c r="F1" s="32"/>
      <c r="G1" s="32"/>
    </row>
    <row r="2" spans="1:7" ht="15.75" customHeight="1">
      <c r="A2" s="90" t="s">
        <v>105</v>
      </c>
      <c r="B2" s="91" t="s">
        <v>1043</v>
      </c>
      <c r="C2" s="92">
        <v>9</v>
      </c>
      <c r="D2" s="32"/>
      <c r="E2" s="32"/>
      <c r="F2" s="32"/>
      <c r="G2" s="32"/>
    </row>
    <row r="3" spans="1:7" ht="15.75" customHeight="1">
      <c r="A3" s="90" t="s">
        <v>1044</v>
      </c>
      <c r="B3" s="96" t="s">
        <v>1045</v>
      </c>
      <c r="C3" s="92">
        <v>2</v>
      </c>
      <c r="D3" s="32"/>
      <c r="E3" s="32"/>
      <c r="F3" s="32"/>
      <c r="G3" s="32"/>
    </row>
    <row r="4" spans="1:7" ht="15.75" customHeight="1">
      <c r="A4" s="90" t="s">
        <v>133</v>
      </c>
      <c r="B4" s="96" t="s">
        <v>1046</v>
      </c>
      <c r="C4" s="92">
        <v>14</v>
      </c>
      <c r="D4" s="32"/>
      <c r="E4" s="32"/>
      <c r="F4" s="32"/>
      <c r="G4" s="32"/>
    </row>
    <row r="5" spans="1:7" ht="18" customHeight="1">
      <c r="A5" s="90" t="s">
        <v>1047</v>
      </c>
      <c r="B5" s="96" t="s">
        <v>1048</v>
      </c>
      <c r="C5" s="92">
        <v>2</v>
      </c>
      <c r="D5" s="32"/>
      <c r="E5" s="32"/>
      <c r="F5" s="32"/>
      <c r="G5" s="32"/>
    </row>
    <row r="6" spans="1:7" ht="15.75" customHeight="1">
      <c r="A6" s="90" t="s">
        <v>1049</v>
      </c>
      <c r="B6" s="90" t="s">
        <v>1050</v>
      </c>
      <c r="C6" s="92">
        <v>8</v>
      </c>
      <c r="D6" s="32"/>
      <c r="E6" s="32"/>
      <c r="F6" s="32"/>
      <c r="G6" s="32"/>
    </row>
    <row r="7" spans="1:7" ht="15.75" customHeight="1">
      <c r="A7" s="90" t="s">
        <v>113</v>
      </c>
      <c r="B7" s="90" t="s">
        <v>1051</v>
      </c>
      <c r="C7" s="92">
        <v>2</v>
      </c>
      <c r="D7" s="32"/>
      <c r="E7" s="32"/>
      <c r="F7" s="32"/>
      <c r="G7" s="32"/>
    </row>
    <row r="8" spans="1:7" ht="15.75" customHeight="1">
      <c r="A8" s="90" t="s">
        <v>1052</v>
      </c>
      <c r="B8" s="90" t="s">
        <v>1053</v>
      </c>
      <c r="C8" s="92">
        <v>2</v>
      </c>
      <c r="D8" s="32"/>
      <c r="E8" s="32"/>
      <c r="F8" s="32"/>
      <c r="G8" s="32"/>
    </row>
    <row r="9" spans="1:7" ht="15.75" customHeight="1">
      <c r="A9" s="90" t="s">
        <v>95</v>
      </c>
      <c r="B9" s="94" t="s">
        <v>807</v>
      </c>
      <c r="C9" s="92">
        <v>72</v>
      </c>
      <c r="D9" s="32"/>
      <c r="E9" s="32"/>
      <c r="F9" s="32"/>
      <c r="G9" s="32"/>
    </row>
    <row r="10" spans="1:7" ht="15.75" customHeight="1">
      <c r="A10" s="90" t="s">
        <v>109</v>
      </c>
      <c r="B10" s="94" t="s">
        <v>1054</v>
      </c>
      <c r="C10" s="92">
        <v>5</v>
      </c>
      <c r="D10" s="32"/>
      <c r="E10" s="32"/>
      <c r="F10" s="32"/>
      <c r="G10" s="32"/>
    </row>
    <row r="11" spans="1:7" ht="15.75" customHeight="1">
      <c r="A11" s="91" t="s">
        <v>322</v>
      </c>
      <c r="B11" s="93" t="s">
        <v>1055</v>
      </c>
      <c r="C11" s="92">
        <v>6</v>
      </c>
      <c r="D11" s="32"/>
      <c r="E11" s="32"/>
      <c r="F11" s="32"/>
      <c r="G11" s="32"/>
    </row>
    <row r="12" spans="1:7" ht="15.75" customHeight="1">
      <c r="A12" s="35" t="s">
        <v>558</v>
      </c>
      <c r="B12" s="95" t="s">
        <v>559</v>
      </c>
      <c r="C12" s="92">
        <v>3</v>
      </c>
      <c r="D12" s="32"/>
      <c r="E12" s="32"/>
      <c r="F12" s="32"/>
      <c r="G12" s="32"/>
    </row>
    <row r="13" spans="1:7" ht="15.75" customHeight="1">
      <c r="A13" s="109" t="s">
        <v>1056</v>
      </c>
      <c r="B13" s="109" t="s">
        <v>1057</v>
      </c>
      <c r="C13" s="92">
        <v>1</v>
      </c>
      <c r="D13" s="32"/>
      <c r="E13" s="32"/>
      <c r="F13" s="32"/>
      <c r="G13" s="32"/>
    </row>
    <row r="14" spans="1:7" ht="15.75" customHeight="1">
      <c r="A14" s="109" t="s">
        <v>1058</v>
      </c>
      <c r="B14" s="94" t="s">
        <v>1059</v>
      </c>
      <c r="C14" s="92">
        <v>4</v>
      </c>
      <c r="D14" s="32"/>
      <c r="E14" s="32"/>
      <c r="F14" s="32"/>
      <c r="G14" s="32"/>
    </row>
    <row r="15" spans="1:7" ht="15.75" customHeight="1">
      <c r="A15" s="96" t="s">
        <v>837</v>
      </c>
      <c r="B15" s="94" t="s">
        <v>1060</v>
      </c>
      <c r="C15" s="92">
        <v>4</v>
      </c>
      <c r="D15" s="32"/>
      <c r="E15" s="32"/>
      <c r="F15" s="32"/>
      <c r="G15" s="32"/>
    </row>
    <row r="16" spans="1:7" ht="15.75" customHeight="1">
      <c r="A16" s="96" t="s">
        <v>1061</v>
      </c>
      <c r="B16" s="96" t="s">
        <v>1062</v>
      </c>
      <c r="C16" s="92">
        <v>3</v>
      </c>
      <c r="D16" s="32"/>
      <c r="E16" s="32"/>
      <c r="F16" s="32"/>
      <c r="G16" s="32"/>
    </row>
    <row r="17" spans="1:7" ht="15.75" customHeight="1">
      <c r="A17" s="96" t="s">
        <v>125</v>
      </c>
      <c r="B17" s="97" t="s">
        <v>1063</v>
      </c>
      <c r="C17" s="92">
        <v>6</v>
      </c>
      <c r="D17" s="32"/>
      <c r="E17" s="32"/>
      <c r="F17" s="32"/>
      <c r="G17" s="32"/>
    </row>
    <row r="18" spans="1:7" ht="15.75" customHeight="1">
      <c r="A18" s="49" t="s">
        <v>1064</v>
      </c>
      <c r="B18" s="90" t="s">
        <v>1065</v>
      </c>
      <c r="C18" s="92">
        <v>3</v>
      </c>
      <c r="D18" s="32"/>
      <c r="E18" s="32"/>
      <c r="F18" s="32"/>
      <c r="G18" s="32"/>
    </row>
    <row r="19" spans="1:7" ht="15.75" customHeight="1">
      <c r="A19" s="49" t="s">
        <v>1066</v>
      </c>
      <c r="B19" s="94" t="s">
        <v>1067</v>
      </c>
      <c r="C19" s="92">
        <v>1</v>
      </c>
      <c r="D19" s="32"/>
      <c r="E19" s="32"/>
      <c r="F19" s="32"/>
      <c r="G19" s="32"/>
    </row>
    <row r="20" spans="1:7" ht="15.75" customHeight="1">
      <c r="A20" s="49" t="s">
        <v>583</v>
      </c>
      <c r="B20" s="94" t="s">
        <v>1068</v>
      </c>
      <c r="C20" s="92">
        <v>12</v>
      </c>
      <c r="D20" s="32"/>
      <c r="E20" s="32"/>
      <c r="F20" s="32"/>
      <c r="G20" s="32"/>
    </row>
    <row r="21" spans="1:7" ht="15.75" customHeight="1">
      <c r="A21" s="49" t="s">
        <v>73</v>
      </c>
      <c r="B21" s="94" t="s">
        <v>1069</v>
      </c>
      <c r="C21" s="92">
        <v>4</v>
      </c>
      <c r="D21" s="32"/>
      <c r="E21" s="32"/>
      <c r="F21" s="32"/>
      <c r="G21" s="32"/>
    </row>
    <row r="22" spans="1:7" ht="15.75" customHeight="1">
      <c r="A22" s="49" t="s">
        <v>597</v>
      </c>
      <c r="B22" s="90" t="s">
        <v>598</v>
      </c>
      <c r="C22" s="92">
        <v>2</v>
      </c>
      <c r="D22" s="32"/>
      <c r="E22" s="32"/>
      <c r="F22" s="32"/>
      <c r="G22" s="32"/>
    </row>
    <row r="23" spans="1:7" ht="15.75" customHeight="1">
      <c r="A23" s="49" t="s">
        <v>601</v>
      </c>
      <c r="B23" s="90" t="s">
        <v>1070</v>
      </c>
      <c r="C23" s="92">
        <v>8</v>
      </c>
      <c r="D23" s="32"/>
      <c r="E23" s="32"/>
      <c r="F23" s="32"/>
      <c r="G23" s="32"/>
    </row>
    <row r="24" spans="1:7" ht="15.75" customHeight="1">
      <c r="A24" s="49" t="s">
        <v>65</v>
      </c>
      <c r="B24" s="94" t="s">
        <v>1071</v>
      </c>
      <c r="C24" s="92">
        <v>2</v>
      </c>
      <c r="D24" s="32"/>
      <c r="E24" s="32"/>
      <c r="F24" s="32"/>
      <c r="G24" s="32"/>
    </row>
    <row r="25" spans="1:7" ht="15.75" customHeight="1">
      <c r="A25" s="49" t="s">
        <v>1072</v>
      </c>
      <c r="B25" s="94" t="s">
        <v>1073</v>
      </c>
      <c r="C25" s="92">
        <v>4</v>
      </c>
      <c r="D25" s="32"/>
      <c r="E25" s="32"/>
      <c r="F25" s="32"/>
      <c r="G25" s="32"/>
    </row>
    <row r="26" spans="1:7" ht="15.75" customHeight="1">
      <c r="A26" s="49" t="s">
        <v>814</v>
      </c>
      <c r="B26" s="97" t="s">
        <v>815</v>
      </c>
      <c r="C26" s="92">
        <v>4</v>
      </c>
      <c r="D26" s="32"/>
      <c r="E26" s="32"/>
      <c r="F26" s="32"/>
      <c r="G26" s="32"/>
    </row>
    <row r="27" spans="1:7" ht="18" customHeight="1">
      <c r="A27" s="49" t="s">
        <v>1074</v>
      </c>
      <c r="B27" s="91" t="s">
        <v>1075</v>
      </c>
      <c r="C27" s="92">
        <v>1</v>
      </c>
      <c r="D27" s="32"/>
      <c r="E27" s="32"/>
      <c r="F27" s="32"/>
      <c r="G27" s="32"/>
    </row>
    <row r="28" spans="1:7" ht="15.75" customHeight="1">
      <c r="A28" s="49" t="s">
        <v>1076</v>
      </c>
      <c r="B28" s="96" t="s">
        <v>1077</v>
      </c>
      <c r="C28" s="92">
        <v>4</v>
      </c>
      <c r="D28" s="32"/>
      <c r="E28" s="32"/>
      <c r="F28" s="32"/>
      <c r="G28" s="32"/>
    </row>
    <row r="29" spans="1:7" ht="15.75" customHeight="1">
      <c r="A29" s="96" t="s">
        <v>129</v>
      </c>
      <c r="B29" s="98" t="s">
        <v>354</v>
      </c>
      <c r="C29" s="92">
        <v>2</v>
      </c>
      <c r="D29" s="32"/>
      <c r="E29" s="32"/>
      <c r="F29" s="32"/>
      <c r="G29" s="32"/>
    </row>
    <row r="30" spans="1:7" ht="15.75" customHeight="1">
      <c r="A30" s="96" t="s">
        <v>1078</v>
      </c>
      <c r="B30" s="91" t="s">
        <v>1079</v>
      </c>
      <c r="C30" s="92">
        <v>2</v>
      </c>
      <c r="D30" s="32"/>
      <c r="E30" s="32"/>
      <c r="F30" s="32"/>
      <c r="G30" s="32"/>
    </row>
    <row r="31" spans="1:7" ht="15.75" customHeight="1">
      <c r="A31" s="96" t="s">
        <v>1080</v>
      </c>
      <c r="B31" s="91" t="s">
        <v>1081</v>
      </c>
      <c r="C31" s="92">
        <v>3</v>
      </c>
      <c r="D31" s="32"/>
      <c r="E31" s="32"/>
      <c r="F31" s="32"/>
      <c r="G31" s="32"/>
    </row>
    <row r="32" spans="1:7" ht="15.75" customHeight="1">
      <c r="A32" s="96" t="s">
        <v>1082</v>
      </c>
      <c r="B32" s="91" t="s">
        <v>1083</v>
      </c>
      <c r="C32" s="92">
        <v>4</v>
      </c>
      <c r="D32" s="32"/>
      <c r="E32" s="32"/>
      <c r="F32" s="32"/>
      <c r="G32" s="32"/>
    </row>
    <row r="33" spans="1:7" ht="15.75" customHeight="1">
      <c r="A33" s="96" t="s">
        <v>817</v>
      </c>
      <c r="B33" s="95" t="s">
        <v>818</v>
      </c>
      <c r="C33" s="92">
        <v>2</v>
      </c>
      <c r="D33" s="32"/>
      <c r="E33" s="32"/>
      <c r="F33" s="32"/>
      <c r="G33" s="32"/>
    </row>
    <row r="34" spans="1:7" ht="15.75" customHeight="1">
      <c r="A34" s="96" t="s">
        <v>1084</v>
      </c>
      <c r="B34" s="99" t="s">
        <v>1085</v>
      </c>
      <c r="C34" s="92">
        <v>6</v>
      </c>
      <c r="D34" s="32"/>
      <c r="E34" s="32"/>
      <c r="F34" s="32"/>
      <c r="G34" s="32"/>
    </row>
    <row r="35" spans="1:7" ht="15.75" customHeight="1">
      <c r="A35" s="96" t="s">
        <v>1086</v>
      </c>
      <c r="B35" s="99" t="s">
        <v>1087</v>
      </c>
      <c r="C35" s="92">
        <v>6</v>
      </c>
      <c r="D35" s="32"/>
      <c r="E35" s="32"/>
      <c r="F35" s="32"/>
      <c r="G35" s="32"/>
    </row>
    <row r="36" spans="1:7" ht="15.75" customHeight="1">
      <c r="A36" s="39"/>
      <c r="B36" s="100"/>
      <c r="C36" s="29"/>
      <c r="D36" s="39" t="s">
        <v>145</v>
      </c>
      <c r="E36" s="29">
        <f>SUM(C2:C35)</f>
        <v>213</v>
      </c>
      <c r="F36" s="39" t="s">
        <v>146</v>
      </c>
      <c r="G36" s="29">
        <f>COUNTIF(A2:A35,"*")</f>
        <v>34</v>
      </c>
    </row>
    <row r="37" spans="1:7">
      <c r="A37" s="101"/>
      <c r="C37" s="2"/>
      <c r="D37" s="101"/>
    </row>
    <row r="83" spans="1:7" s="1" customFormat="1">
      <c r="A83" s="78"/>
      <c r="B83" s="78"/>
      <c r="D83"/>
      <c r="E83"/>
      <c r="F83"/>
      <c r="G83"/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25"/>
  <sheetViews>
    <sheetView zoomScale="70" zoomScaleNormal="70" workbookViewId="0">
      <pane ySplit="1" topLeftCell="A3" activePane="bottomLeft" state="frozen"/>
      <selection pane="bottomLeft" activeCell="B2" sqref="B2"/>
    </sheetView>
  </sheetViews>
  <sheetFormatPr defaultColWidth="8.85546875" defaultRowHeight="15.75"/>
  <cols>
    <col min="1" max="1" width="20.140625" style="5" customWidth="1"/>
    <col min="2" max="2" width="37.140625" style="78" customWidth="1"/>
    <col min="3" max="3" width="37.42578125" style="78" customWidth="1"/>
    <col min="4" max="4" width="18.85546875" style="5" customWidth="1"/>
    <col min="5" max="5" width="12.85546875" style="18" customWidth="1"/>
    <col min="6" max="6" width="6.85546875" style="5" customWidth="1"/>
    <col min="7" max="7" width="26.140625" style="18" customWidth="1"/>
    <col min="8" max="8" width="6.28515625" style="5" customWidth="1"/>
    <col min="9" max="256" width="8.85546875" style="86"/>
    <col min="257" max="257" width="19.7109375" style="86" customWidth="1"/>
    <col min="258" max="258" width="22.140625" style="86" customWidth="1"/>
    <col min="259" max="259" width="21.7109375" style="86" customWidth="1"/>
    <col min="260" max="260" width="8.85546875" style="86"/>
    <col min="261" max="261" width="11.140625" style="86" customWidth="1"/>
    <col min="262" max="262" width="6.85546875" style="86" customWidth="1"/>
    <col min="263" max="512" width="8.85546875" style="86"/>
    <col min="513" max="513" width="19.7109375" style="86" customWidth="1"/>
    <col min="514" max="514" width="22.140625" style="86" customWidth="1"/>
    <col min="515" max="515" width="21.7109375" style="86" customWidth="1"/>
    <col min="516" max="516" width="8.85546875" style="86"/>
    <col min="517" max="517" width="11.140625" style="86" customWidth="1"/>
    <col min="518" max="518" width="6.85546875" style="86" customWidth="1"/>
    <col min="519" max="768" width="8.85546875" style="86"/>
    <col min="769" max="769" width="19.7109375" style="86" customWidth="1"/>
    <col min="770" max="770" width="22.140625" style="86" customWidth="1"/>
    <col min="771" max="771" width="21.7109375" style="86" customWidth="1"/>
    <col min="772" max="772" width="8.85546875" style="86"/>
    <col min="773" max="773" width="11.140625" style="86" customWidth="1"/>
    <col min="774" max="774" width="6.85546875" style="86" customWidth="1"/>
    <col min="775" max="1024" width="8.85546875" style="86"/>
    <col min="1025" max="1025" width="19.7109375" style="86" customWidth="1"/>
    <col min="1026" max="1026" width="22.140625" style="86" customWidth="1"/>
    <col min="1027" max="1027" width="21.7109375" style="86" customWidth="1"/>
    <col min="1028" max="1028" width="8.85546875" style="86"/>
    <col min="1029" max="1029" width="11.140625" style="86" customWidth="1"/>
    <col min="1030" max="1030" width="6.85546875" style="86" customWidth="1"/>
    <col min="1031" max="1280" width="8.85546875" style="86"/>
    <col min="1281" max="1281" width="19.7109375" style="86" customWidth="1"/>
    <col min="1282" max="1282" width="22.140625" style="86" customWidth="1"/>
    <col min="1283" max="1283" width="21.7109375" style="86" customWidth="1"/>
    <col min="1284" max="1284" width="8.85546875" style="86"/>
    <col min="1285" max="1285" width="11.140625" style="86" customWidth="1"/>
    <col min="1286" max="1286" width="6.85546875" style="86" customWidth="1"/>
    <col min="1287" max="1536" width="8.85546875" style="86"/>
    <col min="1537" max="1537" width="19.7109375" style="86" customWidth="1"/>
    <col min="1538" max="1538" width="22.140625" style="86" customWidth="1"/>
    <col min="1539" max="1539" width="21.7109375" style="86" customWidth="1"/>
    <col min="1540" max="1540" width="8.85546875" style="86"/>
    <col min="1541" max="1541" width="11.140625" style="86" customWidth="1"/>
    <col min="1542" max="1542" width="6.85546875" style="86" customWidth="1"/>
    <col min="1543" max="1792" width="8.85546875" style="86"/>
    <col min="1793" max="1793" width="19.7109375" style="86" customWidth="1"/>
    <col min="1794" max="1794" width="22.140625" style="86" customWidth="1"/>
    <col min="1795" max="1795" width="21.7109375" style="86" customWidth="1"/>
    <col min="1796" max="1796" width="8.85546875" style="86"/>
    <col min="1797" max="1797" width="11.140625" style="86" customWidth="1"/>
    <col min="1798" max="1798" width="6.85546875" style="86" customWidth="1"/>
    <col min="1799" max="2048" width="8.85546875" style="86"/>
    <col min="2049" max="2049" width="19.7109375" style="86" customWidth="1"/>
    <col min="2050" max="2050" width="22.140625" style="86" customWidth="1"/>
    <col min="2051" max="2051" width="21.7109375" style="86" customWidth="1"/>
    <col min="2052" max="2052" width="8.85546875" style="86"/>
    <col min="2053" max="2053" width="11.140625" style="86" customWidth="1"/>
    <col min="2054" max="2054" width="6.85546875" style="86" customWidth="1"/>
    <col min="2055" max="2304" width="8.85546875" style="86"/>
    <col min="2305" max="2305" width="19.7109375" style="86" customWidth="1"/>
    <col min="2306" max="2306" width="22.140625" style="86" customWidth="1"/>
    <col min="2307" max="2307" width="21.7109375" style="86" customWidth="1"/>
    <col min="2308" max="2308" width="8.85546875" style="86"/>
    <col min="2309" max="2309" width="11.140625" style="86" customWidth="1"/>
    <col min="2310" max="2310" width="6.85546875" style="86" customWidth="1"/>
    <col min="2311" max="2560" width="8.85546875" style="86"/>
    <col min="2561" max="2561" width="19.7109375" style="86" customWidth="1"/>
    <col min="2562" max="2562" width="22.140625" style="86" customWidth="1"/>
    <col min="2563" max="2563" width="21.7109375" style="86" customWidth="1"/>
    <col min="2564" max="2564" width="8.85546875" style="86"/>
    <col min="2565" max="2565" width="11.140625" style="86" customWidth="1"/>
    <col min="2566" max="2566" width="6.85546875" style="86" customWidth="1"/>
    <col min="2567" max="2816" width="8.85546875" style="86"/>
    <col min="2817" max="2817" width="19.7109375" style="86" customWidth="1"/>
    <col min="2818" max="2818" width="22.140625" style="86" customWidth="1"/>
    <col min="2819" max="2819" width="21.7109375" style="86" customWidth="1"/>
    <col min="2820" max="2820" width="8.85546875" style="86"/>
    <col min="2821" max="2821" width="11.140625" style="86" customWidth="1"/>
    <col min="2822" max="2822" width="6.85546875" style="86" customWidth="1"/>
    <col min="2823" max="3072" width="8.85546875" style="86"/>
    <col min="3073" max="3073" width="19.7109375" style="86" customWidth="1"/>
    <col min="3074" max="3074" width="22.140625" style="86" customWidth="1"/>
    <col min="3075" max="3075" width="21.7109375" style="86" customWidth="1"/>
    <col min="3076" max="3076" width="8.85546875" style="86"/>
    <col min="3077" max="3077" width="11.140625" style="86" customWidth="1"/>
    <col min="3078" max="3078" width="6.85546875" style="86" customWidth="1"/>
    <col min="3079" max="3328" width="8.85546875" style="86"/>
    <col min="3329" max="3329" width="19.7109375" style="86" customWidth="1"/>
    <col min="3330" max="3330" width="22.140625" style="86" customWidth="1"/>
    <col min="3331" max="3331" width="21.7109375" style="86" customWidth="1"/>
    <col min="3332" max="3332" width="8.85546875" style="86"/>
    <col min="3333" max="3333" width="11.140625" style="86" customWidth="1"/>
    <col min="3334" max="3334" width="6.85546875" style="86" customWidth="1"/>
    <col min="3335" max="3584" width="8.85546875" style="86"/>
    <col min="3585" max="3585" width="19.7109375" style="86" customWidth="1"/>
    <col min="3586" max="3586" width="22.140625" style="86" customWidth="1"/>
    <col min="3587" max="3587" width="21.7109375" style="86" customWidth="1"/>
    <col min="3588" max="3588" width="8.85546875" style="86"/>
    <col min="3589" max="3589" width="11.140625" style="86" customWidth="1"/>
    <col min="3590" max="3590" width="6.85546875" style="86" customWidth="1"/>
    <col min="3591" max="3840" width="8.85546875" style="86"/>
    <col min="3841" max="3841" width="19.7109375" style="86" customWidth="1"/>
    <col min="3842" max="3842" width="22.140625" style="86" customWidth="1"/>
    <col min="3843" max="3843" width="21.7109375" style="86" customWidth="1"/>
    <col min="3844" max="3844" width="8.85546875" style="86"/>
    <col min="3845" max="3845" width="11.140625" style="86" customWidth="1"/>
    <col min="3846" max="3846" width="6.85546875" style="86" customWidth="1"/>
    <col min="3847" max="4096" width="8.85546875" style="86"/>
    <col min="4097" max="4097" width="19.7109375" style="86" customWidth="1"/>
    <col min="4098" max="4098" width="22.140625" style="86" customWidth="1"/>
    <col min="4099" max="4099" width="21.7109375" style="86" customWidth="1"/>
    <col min="4100" max="4100" width="8.85546875" style="86"/>
    <col min="4101" max="4101" width="11.140625" style="86" customWidth="1"/>
    <col min="4102" max="4102" width="6.85546875" style="86" customWidth="1"/>
    <col min="4103" max="4352" width="8.85546875" style="86"/>
    <col min="4353" max="4353" width="19.7109375" style="86" customWidth="1"/>
    <col min="4354" max="4354" width="22.140625" style="86" customWidth="1"/>
    <col min="4355" max="4355" width="21.7109375" style="86" customWidth="1"/>
    <col min="4356" max="4356" width="8.85546875" style="86"/>
    <col min="4357" max="4357" width="11.140625" style="86" customWidth="1"/>
    <col min="4358" max="4358" width="6.85546875" style="86" customWidth="1"/>
    <col min="4359" max="4608" width="8.85546875" style="86"/>
    <col min="4609" max="4609" width="19.7109375" style="86" customWidth="1"/>
    <col min="4610" max="4610" width="22.140625" style="86" customWidth="1"/>
    <col min="4611" max="4611" width="21.7109375" style="86" customWidth="1"/>
    <col min="4612" max="4612" width="8.85546875" style="86"/>
    <col min="4613" max="4613" width="11.140625" style="86" customWidth="1"/>
    <col min="4614" max="4614" width="6.85546875" style="86" customWidth="1"/>
    <col min="4615" max="4864" width="8.85546875" style="86"/>
    <col min="4865" max="4865" width="19.7109375" style="86" customWidth="1"/>
    <col min="4866" max="4866" width="22.140625" style="86" customWidth="1"/>
    <col min="4867" max="4867" width="21.7109375" style="86" customWidth="1"/>
    <col min="4868" max="4868" width="8.85546875" style="86"/>
    <col min="4869" max="4869" width="11.140625" style="86" customWidth="1"/>
    <col min="4870" max="4870" width="6.85546875" style="86" customWidth="1"/>
    <col min="4871" max="5120" width="8.85546875" style="86"/>
    <col min="5121" max="5121" width="19.7109375" style="86" customWidth="1"/>
    <col min="5122" max="5122" width="22.140625" style="86" customWidth="1"/>
    <col min="5123" max="5123" width="21.7109375" style="86" customWidth="1"/>
    <col min="5124" max="5124" width="8.85546875" style="86"/>
    <col min="5125" max="5125" width="11.140625" style="86" customWidth="1"/>
    <col min="5126" max="5126" width="6.85546875" style="86" customWidth="1"/>
    <col min="5127" max="5376" width="8.85546875" style="86"/>
    <col min="5377" max="5377" width="19.7109375" style="86" customWidth="1"/>
    <col min="5378" max="5378" width="22.140625" style="86" customWidth="1"/>
    <col min="5379" max="5379" width="21.7109375" style="86" customWidth="1"/>
    <col min="5380" max="5380" width="8.85546875" style="86"/>
    <col min="5381" max="5381" width="11.140625" style="86" customWidth="1"/>
    <col min="5382" max="5382" width="6.85546875" style="86" customWidth="1"/>
    <col min="5383" max="5632" width="8.85546875" style="86"/>
    <col min="5633" max="5633" width="19.7109375" style="86" customWidth="1"/>
    <col min="5634" max="5634" width="22.140625" style="86" customWidth="1"/>
    <col min="5635" max="5635" width="21.7109375" style="86" customWidth="1"/>
    <col min="5636" max="5636" width="8.85546875" style="86"/>
    <col min="5637" max="5637" width="11.140625" style="86" customWidth="1"/>
    <col min="5638" max="5638" width="6.85546875" style="86" customWidth="1"/>
    <col min="5639" max="5888" width="8.85546875" style="86"/>
    <col min="5889" max="5889" width="19.7109375" style="86" customWidth="1"/>
    <col min="5890" max="5890" width="22.140625" style="86" customWidth="1"/>
    <col min="5891" max="5891" width="21.7109375" style="86" customWidth="1"/>
    <col min="5892" max="5892" width="8.85546875" style="86"/>
    <col min="5893" max="5893" width="11.140625" style="86" customWidth="1"/>
    <col min="5894" max="5894" width="6.85546875" style="86" customWidth="1"/>
    <col min="5895" max="6144" width="8.85546875" style="86"/>
    <col min="6145" max="6145" width="19.7109375" style="86" customWidth="1"/>
    <col min="6146" max="6146" width="22.140625" style="86" customWidth="1"/>
    <col min="6147" max="6147" width="21.7109375" style="86" customWidth="1"/>
    <col min="6148" max="6148" width="8.85546875" style="86"/>
    <col min="6149" max="6149" width="11.140625" style="86" customWidth="1"/>
    <col min="6150" max="6150" width="6.85546875" style="86" customWidth="1"/>
    <col min="6151" max="6400" width="8.85546875" style="86"/>
    <col min="6401" max="6401" width="19.7109375" style="86" customWidth="1"/>
    <col min="6402" max="6402" width="22.140625" style="86" customWidth="1"/>
    <col min="6403" max="6403" width="21.7109375" style="86" customWidth="1"/>
    <col min="6404" max="6404" width="8.85546875" style="86"/>
    <col min="6405" max="6405" width="11.140625" style="86" customWidth="1"/>
    <col min="6406" max="6406" width="6.85546875" style="86" customWidth="1"/>
    <col min="6407" max="6656" width="8.85546875" style="86"/>
    <col min="6657" max="6657" width="19.7109375" style="86" customWidth="1"/>
    <col min="6658" max="6658" width="22.140625" style="86" customWidth="1"/>
    <col min="6659" max="6659" width="21.7109375" style="86" customWidth="1"/>
    <col min="6660" max="6660" width="8.85546875" style="86"/>
    <col min="6661" max="6661" width="11.140625" style="86" customWidth="1"/>
    <col min="6662" max="6662" width="6.85546875" style="86" customWidth="1"/>
    <col min="6663" max="6912" width="8.85546875" style="86"/>
    <col min="6913" max="6913" width="19.7109375" style="86" customWidth="1"/>
    <col min="6914" max="6914" width="22.140625" style="86" customWidth="1"/>
    <col min="6915" max="6915" width="21.7109375" style="86" customWidth="1"/>
    <col min="6916" max="6916" width="8.85546875" style="86"/>
    <col min="6917" max="6917" width="11.140625" style="86" customWidth="1"/>
    <col min="6918" max="6918" width="6.85546875" style="86" customWidth="1"/>
    <col min="6919" max="7168" width="8.85546875" style="86"/>
    <col min="7169" max="7169" width="19.7109375" style="86" customWidth="1"/>
    <col min="7170" max="7170" width="22.140625" style="86" customWidth="1"/>
    <col min="7171" max="7171" width="21.7109375" style="86" customWidth="1"/>
    <col min="7172" max="7172" width="8.85546875" style="86"/>
    <col min="7173" max="7173" width="11.140625" style="86" customWidth="1"/>
    <col min="7174" max="7174" width="6.85546875" style="86" customWidth="1"/>
    <col min="7175" max="7424" width="8.85546875" style="86"/>
    <col min="7425" max="7425" width="19.7109375" style="86" customWidth="1"/>
    <col min="7426" max="7426" width="22.140625" style="86" customWidth="1"/>
    <col min="7427" max="7427" width="21.7109375" style="86" customWidth="1"/>
    <col min="7428" max="7428" width="8.85546875" style="86"/>
    <col min="7429" max="7429" width="11.140625" style="86" customWidth="1"/>
    <col min="7430" max="7430" width="6.85546875" style="86" customWidth="1"/>
    <col min="7431" max="7680" width="8.85546875" style="86"/>
    <col min="7681" max="7681" width="19.7109375" style="86" customWidth="1"/>
    <col min="7682" max="7682" width="22.140625" style="86" customWidth="1"/>
    <col min="7683" max="7683" width="21.7109375" style="86" customWidth="1"/>
    <col min="7684" max="7684" width="8.85546875" style="86"/>
    <col min="7685" max="7685" width="11.140625" style="86" customWidth="1"/>
    <col min="7686" max="7686" width="6.85546875" style="86" customWidth="1"/>
    <col min="7687" max="7936" width="8.85546875" style="86"/>
    <col min="7937" max="7937" width="19.7109375" style="86" customWidth="1"/>
    <col min="7938" max="7938" width="22.140625" style="86" customWidth="1"/>
    <col min="7939" max="7939" width="21.7109375" style="86" customWidth="1"/>
    <col min="7940" max="7940" width="8.85546875" style="86"/>
    <col min="7941" max="7941" width="11.140625" style="86" customWidth="1"/>
    <col min="7942" max="7942" width="6.85546875" style="86" customWidth="1"/>
    <col min="7943" max="8192" width="8.85546875" style="86"/>
    <col min="8193" max="8193" width="19.7109375" style="86" customWidth="1"/>
    <col min="8194" max="8194" width="22.140625" style="86" customWidth="1"/>
    <col min="8195" max="8195" width="21.7109375" style="86" customWidth="1"/>
    <col min="8196" max="8196" width="8.85546875" style="86"/>
    <col min="8197" max="8197" width="11.140625" style="86" customWidth="1"/>
    <col min="8198" max="8198" width="6.85546875" style="86" customWidth="1"/>
    <col min="8199" max="8448" width="8.85546875" style="86"/>
    <col min="8449" max="8449" width="19.7109375" style="86" customWidth="1"/>
    <col min="8450" max="8450" width="22.140625" style="86" customWidth="1"/>
    <col min="8451" max="8451" width="21.7109375" style="86" customWidth="1"/>
    <col min="8452" max="8452" width="8.85546875" style="86"/>
    <col min="8453" max="8453" width="11.140625" style="86" customWidth="1"/>
    <col min="8454" max="8454" width="6.85546875" style="86" customWidth="1"/>
    <col min="8455" max="8704" width="8.85546875" style="86"/>
    <col min="8705" max="8705" width="19.7109375" style="86" customWidth="1"/>
    <col min="8706" max="8706" width="22.140625" style="86" customWidth="1"/>
    <col min="8707" max="8707" width="21.7109375" style="86" customWidth="1"/>
    <col min="8708" max="8708" width="8.85546875" style="86"/>
    <col min="8709" max="8709" width="11.140625" style="86" customWidth="1"/>
    <col min="8710" max="8710" width="6.85546875" style="86" customWidth="1"/>
    <col min="8711" max="8960" width="8.85546875" style="86"/>
    <col min="8961" max="8961" width="19.7109375" style="86" customWidth="1"/>
    <col min="8962" max="8962" width="22.140625" style="86" customWidth="1"/>
    <col min="8963" max="8963" width="21.7109375" style="86" customWidth="1"/>
    <col min="8964" max="8964" width="8.85546875" style="86"/>
    <col min="8965" max="8965" width="11.140625" style="86" customWidth="1"/>
    <col min="8966" max="8966" width="6.85546875" style="86" customWidth="1"/>
    <col min="8967" max="9216" width="8.85546875" style="86"/>
    <col min="9217" max="9217" width="19.7109375" style="86" customWidth="1"/>
    <col min="9218" max="9218" width="22.140625" style="86" customWidth="1"/>
    <col min="9219" max="9219" width="21.7109375" style="86" customWidth="1"/>
    <col min="9220" max="9220" width="8.85546875" style="86"/>
    <col min="9221" max="9221" width="11.140625" style="86" customWidth="1"/>
    <col min="9222" max="9222" width="6.85546875" style="86" customWidth="1"/>
    <col min="9223" max="9472" width="8.85546875" style="86"/>
    <col min="9473" max="9473" width="19.7109375" style="86" customWidth="1"/>
    <col min="9474" max="9474" width="22.140625" style="86" customWidth="1"/>
    <col min="9475" max="9475" width="21.7109375" style="86" customWidth="1"/>
    <col min="9476" max="9476" width="8.85546875" style="86"/>
    <col min="9477" max="9477" width="11.140625" style="86" customWidth="1"/>
    <col min="9478" max="9478" width="6.85546875" style="86" customWidth="1"/>
    <col min="9479" max="9728" width="8.85546875" style="86"/>
    <col min="9729" max="9729" width="19.7109375" style="86" customWidth="1"/>
    <col min="9730" max="9730" width="22.140625" style="86" customWidth="1"/>
    <col min="9731" max="9731" width="21.7109375" style="86" customWidth="1"/>
    <col min="9732" max="9732" width="8.85546875" style="86"/>
    <col min="9733" max="9733" width="11.140625" style="86" customWidth="1"/>
    <col min="9734" max="9734" width="6.85546875" style="86" customWidth="1"/>
    <col min="9735" max="9984" width="8.85546875" style="86"/>
    <col min="9985" max="9985" width="19.7109375" style="86" customWidth="1"/>
    <col min="9986" max="9986" width="22.140625" style="86" customWidth="1"/>
    <col min="9987" max="9987" width="21.7109375" style="86" customWidth="1"/>
    <col min="9988" max="9988" width="8.85546875" style="86"/>
    <col min="9989" max="9989" width="11.140625" style="86" customWidth="1"/>
    <col min="9990" max="9990" width="6.85546875" style="86" customWidth="1"/>
    <col min="9991" max="10240" width="8.85546875" style="86"/>
    <col min="10241" max="10241" width="19.7109375" style="86" customWidth="1"/>
    <col min="10242" max="10242" width="22.140625" style="86" customWidth="1"/>
    <col min="10243" max="10243" width="21.7109375" style="86" customWidth="1"/>
    <col min="10244" max="10244" width="8.85546875" style="86"/>
    <col min="10245" max="10245" width="11.140625" style="86" customWidth="1"/>
    <col min="10246" max="10246" width="6.85546875" style="86" customWidth="1"/>
    <col min="10247" max="10496" width="8.85546875" style="86"/>
    <col min="10497" max="10497" width="19.7109375" style="86" customWidth="1"/>
    <col min="10498" max="10498" width="22.140625" style="86" customWidth="1"/>
    <col min="10499" max="10499" width="21.7109375" style="86" customWidth="1"/>
    <col min="10500" max="10500" width="8.85546875" style="86"/>
    <col min="10501" max="10501" width="11.140625" style="86" customWidth="1"/>
    <col min="10502" max="10502" width="6.85546875" style="86" customWidth="1"/>
    <col min="10503" max="10752" width="8.85546875" style="86"/>
    <col min="10753" max="10753" width="19.7109375" style="86" customWidth="1"/>
    <col min="10754" max="10754" width="22.140625" style="86" customWidth="1"/>
    <col min="10755" max="10755" width="21.7109375" style="86" customWidth="1"/>
    <col min="10756" max="10756" width="8.85546875" style="86"/>
    <col min="10757" max="10757" width="11.140625" style="86" customWidth="1"/>
    <col min="10758" max="10758" width="6.85546875" style="86" customWidth="1"/>
    <col min="10759" max="11008" width="8.85546875" style="86"/>
    <col min="11009" max="11009" width="19.7109375" style="86" customWidth="1"/>
    <col min="11010" max="11010" width="22.140625" style="86" customWidth="1"/>
    <col min="11011" max="11011" width="21.7109375" style="86" customWidth="1"/>
    <col min="11012" max="11012" width="8.85546875" style="86"/>
    <col min="11013" max="11013" width="11.140625" style="86" customWidth="1"/>
    <col min="11014" max="11014" width="6.85546875" style="86" customWidth="1"/>
    <col min="11015" max="11264" width="8.85546875" style="86"/>
    <col min="11265" max="11265" width="19.7109375" style="86" customWidth="1"/>
    <col min="11266" max="11266" width="22.140625" style="86" customWidth="1"/>
    <col min="11267" max="11267" width="21.7109375" style="86" customWidth="1"/>
    <col min="11268" max="11268" width="8.85546875" style="86"/>
    <col min="11269" max="11269" width="11.140625" style="86" customWidth="1"/>
    <col min="11270" max="11270" width="6.85546875" style="86" customWidth="1"/>
    <col min="11271" max="11520" width="8.85546875" style="86"/>
    <col min="11521" max="11521" width="19.7109375" style="86" customWidth="1"/>
    <col min="11522" max="11522" width="22.140625" style="86" customWidth="1"/>
    <col min="11523" max="11523" width="21.7109375" style="86" customWidth="1"/>
    <col min="11524" max="11524" width="8.85546875" style="86"/>
    <col min="11525" max="11525" width="11.140625" style="86" customWidth="1"/>
    <col min="11526" max="11526" width="6.85546875" style="86" customWidth="1"/>
    <col min="11527" max="11776" width="8.85546875" style="86"/>
    <col min="11777" max="11777" width="19.7109375" style="86" customWidth="1"/>
    <col min="11778" max="11778" width="22.140625" style="86" customWidth="1"/>
    <col min="11779" max="11779" width="21.7109375" style="86" customWidth="1"/>
    <col min="11780" max="11780" width="8.85546875" style="86"/>
    <col min="11781" max="11781" width="11.140625" style="86" customWidth="1"/>
    <col min="11782" max="11782" width="6.85546875" style="86" customWidth="1"/>
    <col min="11783" max="12032" width="8.85546875" style="86"/>
    <col min="12033" max="12033" width="19.7109375" style="86" customWidth="1"/>
    <col min="12034" max="12034" width="22.140625" style="86" customWidth="1"/>
    <col min="12035" max="12035" width="21.7109375" style="86" customWidth="1"/>
    <col min="12036" max="12036" width="8.85546875" style="86"/>
    <col min="12037" max="12037" width="11.140625" style="86" customWidth="1"/>
    <col min="12038" max="12038" width="6.85546875" style="86" customWidth="1"/>
    <col min="12039" max="12288" width="8.85546875" style="86"/>
    <col min="12289" max="12289" width="19.7109375" style="86" customWidth="1"/>
    <col min="12290" max="12290" width="22.140625" style="86" customWidth="1"/>
    <col min="12291" max="12291" width="21.7109375" style="86" customWidth="1"/>
    <col min="12292" max="12292" width="8.85546875" style="86"/>
    <col min="12293" max="12293" width="11.140625" style="86" customWidth="1"/>
    <col min="12294" max="12294" width="6.85546875" style="86" customWidth="1"/>
    <col min="12295" max="12544" width="8.85546875" style="86"/>
    <col min="12545" max="12545" width="19.7109375" style="86" customWidth="1"/>
    <col min="12546" max="12546" width="22.140625" style="86" customWidth="1"/>
    <col min="12547" max="12547" width="21.7109375" style="86" customWidth="1"/>
    <col min="12548" max="12548" width="8.85546875" style="86"/>
    <col min="12549" max="12549" width="11.140625" style="86" customWidth="1"/>
    <col min="12550" max="12550" width="6.85546875" style="86" customWidth="1"/>
    <col min="12551" max="12800" width="8.85546875" style="86"/>
    <col min="12801" max="12801" width="19.7109375" style="86" customWidth="1"/>
    <col min="12802" max="12802" width="22.140625" style="86" customWidth="1"/>
    <col min="12803" max="12803" width="21.7109375" style="86" customWidth="1"/>
    <col min="12804" max="12804" width="8.85546875" style="86"/>
    <col min="12805" max="12805" width="11.140625" style="86" customWidth="1"/>
    <col min="12806" max="12806" width="6.85546875" style="86" customWidth="1"/>
    <col min="12807" max="13056" width="8.85546875" style="86"/>
    <col min="13057" max="13057" width="19.7109375" style="86" customWidth="1"/>
    <col min="13058" max="13058" width="22.140625" style="86" customWidth="1"/>
    <col min="13059" max="13059" width="21.7109375" style="86" customWidth="1"/>
    <col min="13060" max="13060" width="8.85546875" style="86"/>
    <col min="13061" max="13061" width="11.140625" style="86" customWidth="1"/>
    <col min="13062" max="13062" width="6.85546875" style="86" customWidth="1"/>
    <col min="13063" max="13312" width="8.85546875" style="86"/>
    <col min="13313" max="13313" width="19.7109375" style="86" customWidth="1"/>
    <col min="13314" max="13314" width="22.140625" style="86" customWidth="1"/>
    <col min="13315" max="13315" width="21.7109375" style="86" customWidth="1"/>
    <col min="13316" max="13316" width="8.85546875" style="86"/>
    <col min="13317" max="13317" width="11.140625" style="86" customWidth="1"/>
    <col min="13318" max="13318" width="6.85546875" style="86" customWidth="1"/>
    <col min="13319" max="13568" width="8.85546875" style="86"/>
    <col min="13569" max="13569" width="19.7109375" style="86" customWidth="1"/>
    <col min="13570" max="13570" width="22.140625" style="86" customWidth="1"/>
    <col min="13571" max="13571" width="21.7109375" style="86" customWidth="1"/>
    <col min="13572" max="13572" width="8.85546875" style="86"/>
    <col min="13573" max="13573" width="11.140625" style="86" customWidth="1"/>
    <col min="13574" max="13574" width="6.85546875" style="86" customWidth="1"/>
    <col min="13575" max="13824" width="8.85546875" style="86"/>
    <col min="13825" max="13825" width="19.7109375" style="86" customWidth="1"/>
    <col min="13826" max="13826" width="22.140625" style="86" customWidth="1"/>
    <col min="13827" max="13827" width="21.7109375" style="86" customWidth="1"/>
    <col min="13828" max="13828" width="8.85546875" style="86"/>
    <col min="13829" max="13829" width="11.140625" style="86" customWidth="1"/>
    <col min="13830" max="13830" width="6.85546875" style="86" customWidth="1"/>
    <col min="13831" max="14080" width="8.85546875" style="86"/>
    <col min="14081" max="14081" width="19.7109375" style="86" customWidth="1"/>
    <col min="14082" max="14082" width="22.140625" style="86" customWidth="1"/>
    <col min="14083" max="14083" width="21.7109375" style="86" customWidth="1"/>
    <col min="14084" max="14084" width="8.85546875" style="86"/>
    <col min="14085" max="14085" width="11.140625" style="86" customWidth="1"/>
    <col min="14086" max="14086" width="6.85546875" style="86" customWidth="1"/>
    <col min="14087" max="14336" width="8.85546875" style="86"/>
    <col min="14337" max="14337" width="19.7109375" style="86" customWidth="1"/>
    <col min="14338" max="14338" width="22.140625" style="86" customWidth="1"/>
    <col min="14339" max="14339" width="21.7109375" style="86" customWidth="1"/>
    <col min="14340" max="14340" width="8.85546875" style="86"/>
    <col min="14341" max="14341" width="11.140625" style="86" customWidth="1"/>
    <col min="14342" max="14342" width="6.85546875" style="86" customWidth="1"/>
    <col min="14343" max="14592" width="8.85546875" style="86"/>
    <col min="14593" max="14593" width="19.7109375" style="86" customWidth="1"/>
    <col min="14594" max="14594" width="22.140625" style="86" customWidth="1"/>
    <col min="14595" max="14595" width="21.7109375" style="86" customWidth="1"/>
    <col min="14596" max="14596" width="8.85546875" style="86"/>
    <col min="14597" max="14597" width="11.140625" style="86" customWidth="1"/>
    <col min="14598" max="14598" width="6.85546875" style="86" customWidth="1"/>
    <col min="14599" max="14848" width="8.85546875" style="86"/>
    <col min="14849" max="14849" width="19.7109375" style="86" customWidth="1"/>
    <col min="14850" max="14850" width="22.140625" style="86" customWidth="1"/>
    <col min="14851" max="14851" width="21.7109375" style="86" customWidth="1"/>
    <col min="14852" max="14852" width="8.85546875" style="86"/>
    <col min="14853" max="14853" width="11.140625" style="86" customWidth="1"/>
    <col min="14854" max="14854" width="6.85546875" style="86" customWidth="1"/>
    <col min="14855" max="15104" width="8.85546875" style="86"/>
    <col min="15105" max="15105" width="19.7109375" style="86" customWidth="1"/>
    <col min="15106" max="15106" width="22.140625" style="86" customWidth="1"/>
    <col min="15107" max="15107" width="21.7109375" style="86" customWidth="1"/>
    <col min="15108" max="15108" width="8.85546875" style="86"/>
    <col min="15109" max="15109" width="11.140625" style="86" customWidth="1"/>
    <col min="15110" max="15110" width="6.85546875" style="86" customWidth="1"/>
    <col min="15111" max="15360" width="8.85546875" style="86"/>
    <col min="15361" max="15361" width="19.7109375" style="86" customWidth="1"/>
    <col min="15362" max="15362" width="22.140625" style="86" customWidth="1"/>
    <col min="15363" max="15363" width="21.7109375" style="86" customWidth="1"/>
    <col min="15364" max="15364" width="8.85546875" style="86"/>
    <col min="15365" max="15365" width="11.140625" style="86" customWidth="1"/>
    <col min="15366" max="15366" width="6.85546875" style="86" customWidth="1"/>
    <col min="15367" max="15616" width="8.85546875" style="86"/>
    <col min="15617" max="15617" width="19.7109375" style="86" customWidth="1"/>
    <col min="15618" max="15618" width="22.140625" style="86" customWidth="1"/>
    <col min="15619" max="15619" width="21.7109375" style="86" customWidth="1"/>
    <col min="15620" max="15620" width="8.85546875" style="86"/>
    <col min="15621" max="15621" width="11.140625" style="86" customWidth="1"/>
    <col min="15622" max="15622" width="6.85546875" style="86" customWidth="1"/>
    <col min="15623" max="15872" width="8.85546875" style="86"/>
    <col min="15873" max="15873" width="19.7109375" style="86" customWidth="1"/>
    <col min="15874" max="15874" width="22.140625" style="86" customWidth="1"/>
    <col min="15875" max="15875" width="21.7109375" style="86" customWidth="1"/>
    <col min="15876" max="15876" width="8.85546875" style="86"/>
    <col min="15877" max="15877" width="11.140625" style="86" customWidth="1"/>
    <col min="15878" max="15878" width="6.85546875" style="86" customWidth="1"/>
    <col min="15879" max="16128" width="8.85546875" style="86"/>
    <col min="16129" max="16129" width="19.7109375" style="86" customWidth="1"/>
    <col min="16130" max="16130" width="22.140625" style="86" customWidth="1"/>
    <col min="16131" max="16131" width="21.7109375" style="86" customWidth="1"/>
    <col min="16132" max="16132" width="8.85546875" style="86"/>
    <col min="16133" max="16133" width="11.140625" style="86" customWidth="1"/>
    <col min="16134" max="16134" width="6.85546875" style="86" customWidth="1"/>
    <col min="16135" max="16384" width="8.85546875" style="86"/>
  </cols>
  <sheetData>
    <row r="1" spans="1:8" s="5" customFormat="1" ht="18.75" customHeight="1">
      <c r="A1" s="102" t="s">
        <v>866</v>
      </c>
      <c r="B1" s="39" t="s">
        <v>60</v>
      </c>
      <c r="C1" s="39" t="s">
        <v>61</v>
      </c>
      <c r="D1" s="39" t="s">
        <v>62</v>
      </c>
      <c r="E1" s="39" t="s">
        <v>867</v>
      </c>
      <c r="F1" s="100"/>
      <c r="G1" s="39" t="s">
        <v>868</v>
      </c>
      <c r="H1" s="100"/>
    </row>
    <row r="2" spans="1:8" s="5" customFormat="1" ht="18.75" customHeight="1">
      <c r="A2" s="103" t="s">
        <v>12</v>
      </c>
      <c r="B2" s="96" t="s">
        <v>1088</v>
      </c>
      <c r="C2" s="104" t="s">
        <v>1089</v>
      </c>
      <c r="D2" s="104">
        <v>2</v>
      </c>
      <c r="E2" s="39"/>
      <c r="F2" s="104"/>
      <c r="G2" s="39"/>
      <c r="H2" s="104"/>
    </row>
    <row r="3" spans="1:8" s="5" customFormat="1" ht="18.75" customHeight="1">
      <c r="A3" s="103"/>
      <c r="B3" s="96"/>
      <c r="C3" s="104"/>
      <c r="D3" s="104"/>
      <c r="E3" s="100" t="s">
        <v>875</v>
      </c>
      <c r="F3" s="104">
        <f>SUM(D1:D2)</f>
        <v>2</v>
      </c>
      <c r="G3" s="100" t="s">
        <v>876</v>
      </c>
      <c r="H3" s="104">
        <v>1</v>
      </c>
    </row>
    <row r="4" spans="1:8" s="5" customFormat="1" ht="18.75" customHeight="1">
      <c r="A4" s="105"/>
      <c r="B4" s="106"/>
      <c r="C4" s="106"/>
      <c r="D4" s="105"/>
      <c r="E4" s="105"/>
      <c r="F4" s="105"/>
      <c r="G4" s="105"/>
      <c r="H4" s="105"/>
    </row>
    <row r="5" spans="1:8" ht="15.75" customHeight="1">
      <c r="A5" s="103" t="s">
        <v>17</v>
      </c>
      <c r="B5" s="96" t="s">
        <v>1090</v>
      </c>
      <c r="C5" s="94" t="s">
        <v>1091</v>
      </c>
      <c r="D5" s="100">
        <v>1</v>
      </c>
      <c r="E5" s="100"/>
      <c r="F5" s="100"/>
      <c r="G5" s="100"/>
      <c r="H5" s="100"/>
    </row>
    <row r="6" spans="1:8" ht="15.75" customHeight="1">
      <c r="A6" s="103"/>
      <c r="B6" s="49" t="s">
        <v>1092</v>
      </c>
      <c r="C6" s="94" t="s">
        <v>1093</v>
      </c>
      <c r="D6" s="104">
        <v>8</v>
      </c>
      <c r="E6" s="49"/>
      <c r="F6" s="49"/>
      <c r="G6" s="49"/>
      <c r="H6" s="49"/>
    </row>
    <row r="7" spans="1:8" ht="15.75" customHeight="1">
      <c r="A7" s="103"/>
      <c r="B7" s="49"/>
      <c r="C7" s="94"/>
      <c r="D7" s="104"/>
      <c r="E7" s="100" t="s">
        <v>875</v>
      </c>
      <c r="F7" s="104">
        <f>SUM(D5:D6)</f>
        <v>9</v>
      </c>
      <c r="G7" s="100" t="s">
        <v>876</v>
      </c>
      <c r="H7" s="104">
        <f>COUNTIF(B5:B6,"*")</f>
        <v>2</v>
      </c>
    </row>
    <row r="8" spans="1:8">
      <c r="A8" s="105"/>
      <c r="B8" s="106"/>
      <c r="C8" s="106"/>
      <c r="D8" s="105"/>
      <c r="E8" s="105"/>
      <c r="F8" s="105"/>
      <c r="G8" s="105"/>
      <c r="H8" s="105"/>
    </row>
    <row r="9" spans="1:8" ht="15.75" customHeight="1">
      <c r="A9" s="103" t="s">
        <v>19</v>
      </c>
      <c r="B9" s="90" t="s">
        <v>1094</v>
      </c>
      <c r="C9" s="94" t="s">
        <v>1095</v>
      </c>
      <c r="D9" s="100">
        <v>2</v>
      </c>
      <c r="E9" s="49"/>
      <c r="F9" s="49"/>
      <c r="G9" s="49"/>
      <c r="H9" s="49"/>
    </row>
    <row r="10" spans="1:8" ht="15.75" customHeight="1">
      <c r="A10" s="103"/>
      <c r="B10" s="94"/>
      <c r="C10" s="94"/>
      <c r="D10" s="104"/>
      <c r="E10" s="100" t="s">
        <v>875</v>
      </c>
      <c r="F10" s="100">
        <f>SUM(D9)</f>
        <v>2</v>
      </c>
      <c r="G10" s="100" t="s">
        <v>876</v>
      </c>
      <c r="H10" s="100">
        <v>1</v>
      </c>
    </row>
    <row r="11" spans="1:8">
      <c r="A11" s="105"/>
      <c r="B11" s="106"/>
      <c r="C11" s="106"/>
      <c r="D11" s="105"/>
      <c r="E11" s="105"/>
      <c r="F11" s="105"/>
      <c r="G11" s="105"/>
      <c r="H11" s="105"/>
    </row>
    <row r="12" spans="1:8" ht="15.75" customHeight="1">
      <c r="A12" s="103" t="s">
        <v>15</v>
      </c>
      <c r="B12" s="109" t="s">
        <v>900</v>
      </c>
      <c r="C12" s="94" t="s">
        <v>630</v>
      </c>
      <c r="D12" s="110">
        <v>4</v>
      </c>
      <c r="E12" s="100"/>
      <c r="F12" s="100"/>
      <c r="G12" s="100"/>
      <c r="H12" s="100"/>
    </row>
    <row r="13" spans="1:8" ht="15.75" customHeight="1">
      <c r="A13" s="100"/>
      <c r="B13" s="49" t="s">
        <v>161</v>
      </c>
      <c r="C13" s="97" t="s">
        <v>892</v>
      </c>
      <c r="D13" s="110">
        <v>11</v>
      </c>
      <c r="E13" s="100"/>
      <c r="F13" s="100"/>
      <c r="G13" s="100"/>
      <c r="H13" s="100"/>
    </row>
    <row r="14" spans="1:8" ht="15.75" customHeight="1">
      <c r="A14" s="100"/>
      <c r="B14" s="96" t="s">
        <v>1096</v>
      </c>
      <c r="C14" s="90" t="s">
        <v>1097</v>
      </c>
      <c r="D14" s="110">
        <v>20</v>
      </c>
      <c r="E14" s="100"/>
      <c r="F14" s="100"/>
      <c r="G14" s="100"/>
      <c r="H14" s="100"/>
    </row>
    <row r="15" spans="1:8" ht="15.75" customHeight="1">
      <c r="A15" s="100"/>
      <c r="B15" s="35" t="s">
        <v>175</v>
      </c>
      <c r="C15" s="90" t="s">
        <v>1098</v>
      </c>
      <c r="D15" s="110">
        <v>2</v>
      </c>
      <c r="E15" s="100"/>
      <c r="F15" s="100"/>
      <c r="G15" s="100"/>
      <c r="H15" s="100"/>
    </row>
    <row r="16" spans="1:8" ht="15.75" customHeight="1">
      <c r="A16" s="100"/>
      <c r="B16" s="96" t="s">
        <v>173</v>
      </c>
      <c r="C16" s="96" t="s">
        <v>1099</v>
      </c>
      <c r="D16" s="110">
        <v>1</v>
      </c>
      <c r="E16" s="100"/>
      <c r="F16" s="100"/>
      <c r="G16" s="100"/>
      <c r="H16" s="100"/>
    </row>
    <row r="17" spans="1:8" ht="31.5" customHeight="1">
      <c r="A17" s="100"/>
      <c r="B17" s="96" t="s">
        <v>169</v>
      </c>
      <c r="C17" s="97" t="s">
        <v>1100</v>
      </c>
      <c r="D17" s="110">
        <v>26</v>
      </c>
      <c r="E17" s="100"/>
      <c r="F17" s="100"/>
      <c r="G17" s="100"/>
      <c r="H17" s="100"/>
    </row>
    <row r="18" spans="1:8" ht="15.75" customHeight="1">
      <c r="A18" s="100"/>
      <c r="B18" s="96" t="s">
        <v>635</v>
      </c>
      <c r="C18" s="90" t="s">
        <v>1101</v>
      </c>
      <c r="D18" s="110">
        <v>3</v>
      </c>
      <c r="E18" s="100"/>
      <c r="F18" s="100"/>
      <c r="G18" s="100"/>
      <c r="H18" s="100"/>
    </row>
    <row r="19" spans="1:8" ht="15.75" customHeight="1">
      <c r="A19" s="100"/>
      <c r="B19" s="96" t="s">
        <v>1102</v>
      </c>
      <c r="C19" s="99"/>
      <c r="D19" s="110">
        <v>1</v>
      </c>
      <c r="E19" s="100"/>
      <c r="F19" s="100"/>
      <c r="G19" s="100"/>
      <c r="H19" s="100"/>
    </row>
    <row r="20" spans="1:8" ht="15.75" customHeight="1">
      <c r="A20" s="100"/>
      <c r="B20" s="96" t="s">
        <v>1103</v>
      </c>
      <c r="C20" s="96"/>
      <c r="D20" s="110">
        <v>1</v>
      </c>
      <c r="E20" s="100"/>
      <c r="F20" s="100"/>
      <c r="G20" s="100"/>
      <c r="H20" s="100"/>
    </row>
    <row r="21" spans="1:8" ht="15.75" customHeight="1">
      <c r="A21" s="100"/>
      <c r="B21" s="96" t="s">
        <v>1104</v>
      </c>
      <c r="C21" s="94"/>
      <c r="D21" s="110">
        <v>1</v>
      </c>
      <c r="E21" s="100"/>
      <c r="F21" s="100"/>
      <c r="G21" s="100"/>
      <c r="H21" s="100"/>
    </row>
    <row r="22" spans="1:8" ht="31.5" customHeight="1">
      <c r="A22" s="100"/>
      <c r="B22" s="96" t="s">
        <v>1105</v>
      </c>
      <c r="C22" s="94" t="s">
        <v>1106</v>
      </c>
      <c r="D22" s="110">
        <v>1</v>
      </c>
      <c r="E22" s="100"/>
      <c r="F22" s="100"/>
      <c r="G22" s="100"/>
      <c r="H22" s="100"/>
    </row>
    <row r="23" spans="1:8" ht="15.75" customHeight="1">
      <c r="A23" s="100"/>
      <c r="B23" s="96" t="s">
        <v>896</v>
      </c>
      <c r="C23" s="97" t="s">
        <v>1107</v>
      </c>
      <c r="D23" s="110">
        <v>2</v>
      </c>
      <c r="E23" s="100"/>
      <c r="F23" s="100"/>
      <c r="G23" s="100"/>
      <c r="H23" s="100"/>
    </row>
    <row r="24" spans="1:8" ht="15.75" customHeight="1">
      <c r="A24" s="100"/>
      <c r="B24" s="94"/>
      <c r="C24" s="94"/>
      <c r="D24" s="100"/>
      <c r="E24" s="100" t="s">
        <v>875</v>
      </c>
      <c r="F24" s="100">
        <v>73</v>
      </c>
      <c r="G24" s="100" t="s">
        <v>876</v>
      </c>
      <c r="H24" s="100">
        <f>COUNTIF(B12:B23,"*")</f>
        <v>12</v>
      </c>
    </row>
    <row r="25" spans="1:8" ht="15.75" customHeight="1">
      <c r="A25" s="100"/>
      <c r="B25" s="93"/>
      <c r="C25" s="93"/>
      <c r="D25" s="100"/>
      <c r="E25" s="39" t="s">
        <v>145</v>
      </c>
      <c r="F25" s="39">
        <f>SUM(F3:F24)</f>
        <v>86</v>
      </c>
      <c r="G25" s="39" t="s">
        <v>146</v>
      </c>
      <c r="H25" s="29">
        <f>COUNTIF(B2:B25,"*")</f>
        <v>16</v>
      </c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XFB76"/>
  <sheetViews>
    <sheetView zoomScale="70" zoomScaleNormal="70" workbookViewId="0">
      <pane ySplit="1" topLeftCell="A2" activePane="bottomLeft" state="frozen"/>
      <selection pane="bottomLeft" activeCell="C16" sqref="C16"/>
    </sheetView>
  </sheetViews>
  <sheetFormatPr defaultColWidth="8.85546875" defaultRowHeight="15.75"/>
  <cols>
    <col min="1" max="1" width="12.85546875" style="111" customWidth="1"/>
    <col min="2" max="2" width="50.7109375" style="78" customWidth="1"/>
    <col min="3" max="3" width="46.85546875" style="78" customWidth="1"/>
    <col min="4" max="4" width="17.28515625" style="1" customWidth="1"/>
    <col min="5" max="5" width="14.42578125" style="2" customWidth="1"/>
    <col min="6" max="6" width="5.42578125" style="2" customWidth="1"/>
    <col min="7" max="7" width="25" style="2" customWidth="1"/>
    <col min="8" max="8" width="4.85546875" style="2" customWidth="1"/>
    <col min="9" max="9" width="8.85546875" style="1"/>
    <col min="257" max="257" width="16" style="16" customWidth="1"/>
    <col min="258" max="258" width="21.140625" style="16" customWidth="1"/>
    <col min="259" max="259" width="25.28515625" style="16" customWidth="1"/>
    <col min="261" max="261" width="11.140625" style="16" customWidth="1"/>
    <col min="262" max="262" width="5.42578125" style="16" customWidth="1"/>
    <col min="264" max="264" width="4.85546875" style="16" customWidth="1"/>
    <col min="513" max="513" width="16" style="16" customWidth="1"/>
    <col min="514" max="514" width="21.140625" style="16" customWidth="1"/>
    <col min="515" max="515" width="25.28515625" style="16" customWidth="1"/>
    <col min="517" max="517" width="11.140625" style="16" customWidth="1"/>
    <col min="518" max="518" width="5.42578125" style="16" customWidth="1"/>
    <col min="520" max="520" width="4.85546875" style="16" customWidth="1"/>
    <col min="769" max="769" width="16" style="16" customWidth="1"/>
    <col min="770" max="770" width="21.140625" style="16" customWidth="1"/>
    <col min="771" max="771" width="25.28515625" style="16" customWidth="1"/>
    <col min="773" max="773" width="11.140625" style="16" customWidth="1"/>
    <col min="774" max="774" width="5.42578125" style="16" customWidth="1"/>
    <col min="776" max="776" width="4.85546875" style="16" customWidth="1"/>
    <col min="1025" max="1025" width="16" style="16" customWidth="1"/>
    <col min="1026" max="1026" width="21.140625" style="16" customWidth="1"/>
    <col min="1027" max="1027" width="25.28515625" style="16" customWidth="1"/>
    <col min="1029" max="1029" width="11.140625" style="16" customWidth="1"/>
    <col min="1030" max="1030" width="5.42578125" style="16" customWidth="1"/>
    <col min="1032" max="1032" width="4.85546875" style="16" customWidth="1"/>
    <col min="1281" max="1281" width="16" style="16" customWidth="1"/>
    <col min="1282" max="1282" width="21.140625" style="16" customWidth="1"/>
    <col min="1283" max="1283" width="25.28515625" style="16" customWidth="1"/>
    <col min="1285" max="1285" width="11.140625" style="16" customWidth="1"/>
    <col min="1286" max="1286" width="5.42578125" style="16" customWidth="1"/>
    <col min="1288" max="1288" width="4.85546875" style="16" customWidth="1"/>
    <col min="1537" max="1537" width="16" style="16" customWidth="1"/>
    <col min="1538" max="1538" width="21.140625" style="16" customWidth="1"/>
    <col min="1539" max="1539" width="25.28515625" style="16" customWidth="1"/>
    <col min="1541" max="1541" width="11.140625" style="16" customWidth="1"/>
    <col min="1542" max="1542" width="5.42578125" style="16" customWidth="1"/>
    <col min="1544" max="1544" width="4.85546875" style="16" customWidth="1"/>
    <col min="1793" max="1793" width="16" style="16" customWidth="1"/>
    <col min="1794" max="1794" width="21.140625" style="16" customWidth="1"/>
    <col min="1795" max="1795" width="25.28515625" style="16" customWidth="1"/>
    <col min="1797" max="1797" width="11.140625" style="16" customWidth="1"/>
    <col min="1798" max="1798" width="5.42578125" style="16" customWidth="1"/>
    <col min="1800" max="1800" width="4.85546875" style="16" customWidth="1"/>
    <col min="2049" max="2049" width="16" style="16" customWidth="1"/>
    <col min="2050" max="2050" width="21.140625" style="16" customWidth="1"/>
    <col min="2051" max="2051" width="25.28515625" style="16" customWidth="1"/>
    <col min="2053" max="2053" width="11.140625" style="16" customWidth="1"/>
    <col min="2054" max="2054" width="5.42578125" style="16" customWidth="1"/>
    <col min="2056" max="2056" width="4.85546875" style="16" customWidth="1"/>
    <col min="2305" max="2305" width="16" style="16" customWidth="1"/>
    <col min="2306" max="2306" width="21.140625" style="16" customWidth="1"/>
    <col min="2307" max="2307" width="25.28515625" style="16" customWidth="1"/>
    <col min="2309" max="2309" width="11.140625" style="16" customWidth="1"/>
    <col min="2310" max="2310" width="5.42578125" style="16" customWidth="1"/>
    <col min="2312" max="2312" width="4.85546875" style="16" customWidth="1"/>
    <col min="2561" max="2561" width="16" style="16" customWidth="1"/>
    <col min="2562" max="2562" width="21.140625" style="16" customWidth="1"/>
    <col min="2563" max="2563" width="25.28515625" style="16" customWidth="1"/>
    <col min="2565" max="2565" width="11.140625" style="16" customWidth="1"/>
    <col min="2566" max="2566" width="5.42578125" style="16" customWidth="1"/>
    <col min="2568" max="2568" width="4.85546875" style="16" customWidth="1"/>
    <col min="2817" max="2817" width="16" style="16" customWidth="1"/>
    <col min="2818" max="2818" width="21.140625" style="16" customWidth="1"/>
    <col min="2819" max="2819" width="25.28515625" style="16" customWidth="1"/>
    <col min="2821" max="2821" width="11.140625" style="16" customWidth="1"/>
    <col min="2822" max="2822" width="5.42578125" style="16" customWidth="1"/>
    <col min="2824" max="2824" width="4.85546875" style="16" customWidth="1"/>
    <col min="3073" max="3073" width="16" style="16" customWidth="1"/>
    <col min="3074" max="3074" width="21.140625" style="16" customWidth="1"/>
    <col min="3075" max="3075" width="25.28515625" style="16" customWidth="1"/>
    <col min="3077" max="3077" width="11.140625" style="16" customWidth="1"/>
    <col min="3078" max="3078" width="5.42578125" style="16" customWidth="1"/>
    <col min="3080" max="3080" width="4.85546875" style="16" customWidth="1"/>
    <col min="3329" max="3329" width="16" style="16" customWidth="1"/>
    <col min="3330" max="3330" width="21.140625" style="16" customWidth="1"/>
    <col min="3331" max="3331" width="25.28515625" style="16" customWidth="1"/>
    <col min="3333" max="3333" width="11.140625" style="16" customWidth="1"/>
    <col min="3334" max="3334" width="5.42578125" style="16" customWidth="1"/>
    <col min="3336" max="3336" width="4.85546875" style="16" customWidth="1"/>
    <col min="3585" max="3585" width="16" style="16" customWidth="1"/>
    <col min="3586" max="3586" width="21.140625" style="16" customWidth="1"/>
    <col min="3587" max="3587" width="25.28515625" style="16" customWidth="1"/>
    <col min="3589" max="3589" width="11.140625" style="16" customWidth="1"/>
    <col min="3590" max="3590" width="5.42578125" style="16" customWidth="1"/>
    <col min="3592" max="3592" width="4.85546875" style="16" customWidth="1"/>
    <col min="3841" max="3841" width="16" style="16" customWidth="1"/>
    <col min="3842" max="3842" width="21.140625" style="16" customWidth="1"/>
    <col min="3843" max="3843" width="25.28515625" style="16" customWidth="1"/>
    <col min="3845" max="3845" width="11.140625" style="16" customWidth="1"/>
    <col min="3846" max="3846" width="5.42578125" style="16" customWidth="1"/>
    <col min="3848" max="3848" width="4.85546875" style="16" customWidth="1"/>
    <col min="4097" max="4097" width="16" style="16" customWidth="1"/>
    <col min="4098" max="4098" width="21.140625" style="16" customWidth="1"/>
    <col min="4099" max="4099" width="25.28515625" style="16" customWidth="1"/>
    <col min="4101" max="4101" width="11.140625" style="16" customWidth="1"/>
    <col min="4102" max="4102" width="5.42578125" style="16" customWidth="1"/>
    <col min="4104" max="4104" width="4.85546875" style="16" customWidth="1"/>
    <col min="4353" max="4353" width="16" style="16" customWidth="1"/>
    <col min="4354" max="4354" width="21.140625" style="16" customWidth="1"/>
    <col min="4355" max="4355" width="25.28515625" style="16" customWidth="1"/>
    <col min="4357" max="4357" width="11.140625" style="16" customWidth="1"/>
    <col min="4358" max="4358" width="5.42578125" style="16" customWidth="1"/>
    <col min="4360" max="4360" width="4.85546875" style="16" customWidth="1"/>
    <col min="4609" max="4609" width="16" style="16" customWidth="1"/>
    <col min="4610" max="4610" width="21.140625" style="16" customWidth="1"/>
    <col min="4611" max="4611" width="25.28515625" style="16" customWidth="1"/>
    <col min="4613" max="4613" width="11.140625" style="16" customWidth="1"/>
    <col min="4614" max="4614" width="5.42578125" style="16" customWidth="1"/>
    <col min="4616" max="4616" width="4.85546875" style="16" customWidth="1"/>
    <col min="4865" max="4865" width="16" style="16" customWidth="1"/>
    <col min="4866" max="4866" width="21.140625" style="16" customWidth="1"/>
    <col min="4867" max="4867" width="25.28515625" style="16" customWidth="1"/>
    <col min="4869" max="4869" width="11.140625" style="16" customWidth="1"/>
    <col min="4870" max="4870" width="5.42578125" style="16" customWidth="1"/>
    <col min="4872" max="4872" width="4.85546875" style="16" customWidth="1"/>
    <col min="5121" max="5121" width="16" style="16" customWidth="1"/>
    <col min="5122" max="5122" width="21.140625" style="16" customWidth="1"/>
    <col min="5123" max="5123" width="25.28515625" style="16" customWidth="1"/>
    <col min="5125" max="5125" width="11.140625" style="16" customWidth="1"/>
    <col min="5126" max="5126" width="5.42578125" style="16" customWidth="1"/>
    <col min="5128" max="5128" width="4.85546875" style="16" customWidth="1"/>
    <col min="5377" max="5377" width="16" style="16" customWidth="1"/>
    <col min="5378" max="5378" width="21.140625" style="16" customWidth="1"/>
    <col min="5379" max="5379" width="25.28515625" style="16" customWidth="1"/>
    <col min="5381" max="5381" width="11.140625" style="16" customWidth="1"/>
    <col min="5382" max="5382" width="5.42578125" style="16" customWidth="1"/>
    <col min="5384" max="5384" width="4.85546875" style="16" customWidth="1"/>
    <col min="5633" max="5633" width="16" style="16" customWidth="1"/>
    <col min="5634" max="5634" width="21.140625" style="16" customWidth="1"/>
    <col min="5635" max="5635" width="25.28515625" style="16" customWidth="1"/>
    <col min="5637" max="5637" width="11.140625" style="16" customWidth="1"/>
    <col min="5638" max="5638" width="5.42578125" style="16" customWidth="1"/>
    <col min="5640" max="5640" width="4.85546875" style="16" customWidth="1"/>
    <col min="5889" max="5889" width="16" style="16" customWidth="1"/>
    <col min="5890" max="5890" width="21.140625" style="16" customWidth="1"/>
    <col min="5891" max="5891" width="25.28515625" style="16" customWidth="1"/>
    <col min="5893" max="5893" width="11.140625" style="16" customWidth="1"/>
    <col min="5894" max="5894" width="5.42578125" style="16" customWidth="1"/>
    <col min="5896" max="5896" width="4.85546875" style="16" customWidth="1"/>
    <col min="6145" max="6145" width="16" style="16" customWidth="1"/>
    <col min="6146" max="6146" width="21.140625" style="16" customWidth="1"/>
    <col min="6147" max="6147" width="25.28515625" style="16" customWidth="1"/>
    <col min="6149" max="6149" width="11.140625" style="16" customWidth="1"/>
    <col min="6150" max="6150" width="5.42578125" style="16" customWidth="1"/>
    <col min="6152" max="6152" width="4.85546875" style="16" customWidth="1"/>
    <col min="6401" max="6401" width="16" style="16" customWidth="1"/>
    <col min="6402" max="6402" width="21.140625" style="16" customWidth="1"/>
    <col min="6403" max="6403" width="25.28515625" style="16" customWidth="1"/>
    <col min="6405" max="6405" width="11.140625" style="16" customWidth="1"/>
    <col min="6406" max="6406" width="5.42578125" style="16" customWidth="1"/>
    <col min="6408" max="6408" width="4.85546875" style="16" customWidth="1"/>
    <col min="6657" max="6657" width="16" style="16" customWidth="1"/>
    <col min="6658" max="6658" width="21.140625" style="16" customWidth="1"/>
    <col min="6659" max="6659" width="25.28515625" style="16" customWidth="1"/>
    <col min="6661" max="6661" width="11.140625" style="16" customWidth="1"/>
    <col min="6662" max="6662" width="5.42578125" style="16" customWidth="1"/>
    <col min="6664" max="6664" width="4.85546875" style="16" customWidth="1"/>
    <col min="6913" max="6913" width="16" style="16" customWidth="1"/>
    <col min="6914" max="6914" width="21.140625" style="16" customWidth="1"/>
    <col min="6915" max="6915" width="25.28515625" style="16" customWidth="1"/>
    <col min="6917" max="6917" width="11.140625" style="16" customWidth="1"/>
    <col min="6918" max="6918" width="5.42578125" style="16" customWidth="1"/>
    <col min="6920" max="6920" width="4.85546875" style="16" customWidth="1"/>
    <col min="7169" max="7169" width="16" style="16" customWidth="1"/>
    <col min="7170" max="7170" width="21.140625" style="16" customWidth="1"/>
    <col min="7171" max="7171" width="25.28515625" style="16" customWidth="1"/>
    <col min="7173" max="7173" width="11.140625" style="16" customWidth="1"/>
    <col min="7174" max="7174" width="5.42578125" style="16" customWidth="1"/>
    <col min="7176" max="7176" width="4.85546875" style="16" customWidth="1"/>
    <col min="7425" max="7425" width="16" style="16" customWidth="1"/>
    <col min="7426" max="7426" width="21.140625" style="16" customWidth="1"/>
    <col min="7427" max="7427" width="25.28515625" style="16" customWidth="1"/>
    <col min="7429" max="7429" width="11.140625" style="16" customWidth="1"/>
    <col min="7430" max="7430" width="5.42578125" style="16" customWidth="1"/>
    <col min="7432" max="7432" width="4.85546875" style="16" customWidth="1"/>
    <col min="7681" max="7681" width="16" style="16" customWidth="1"/>
    <col min="7682" max="7682" width="21.140625" style="16" customWidth="1"/>
    <col min="7683" max="7683" width="25.28515625" style="16" customWidth="1"/>
    <col min="7685" max="7685" width="11.140625" style="16" customWidth="1"/>
    <col min="7686" max="7686" width="5.42578125" style="16" customWidth="1"/>
    <col min="7688" max="7688" width="4.85546875" style="16" customWidth="1"/>
    <col min="7937" max="7937" width="16" style="16" customWidth="1"/>
    <col min="7938" max="7938" width="21.140625" style="16" customWidth="1"/>
    <col min="7939" max="7939" width="25.28515625" style="16" customWidth="1"/>
    <col min="7941" max="7941" width="11.140625" style="16" customWidth="1"/>
    <col min="7942" max="7942" width="5.42578125" style="16" customWidth="1"/>
    <col min="7944" max="7944" width="4.85546875" style="16" customWidth="1"/>
    <col min="8193" max="8193" width="16" style="16" customWidth="1"/>
    <col min="8194" max="8194" width="21.140625" style="16" customWidth="1"/>
    <col min="8195" max="8195" width="25.28515625" style="16" customWidth="1"/>
    <col min="8197" max="8197" width="11.140625" style="16" customWidth="1"/>
    <col min="8198" max="8198" width="5.42578125" style="16" customWidth="1"/>
    <col min="8200" max="8200" width="4.85546875" style="16" customWidth="1"/>
    <col min="8449" max="8449" width="16" style="16" customWidth="1"/>
    <col min="8450" max="8450" width="21.140625" style="16" customWidth="1"/>
    <col min="8451" max="8451" width="25.28515625" style="16" customWidth="1"/>
    <col min="8453" max="8453" width="11.140625" style="16" customWidth="1"/>
    <col min="8454" max="8454" width="5.42578125" style="16" customWidth="1"/>
    <col min="8456" max="8456" width="4.85546875" style="16" customWidth="1"/>
    <col min="8705" max="8705" width="16" style="16" customWidth="1"/>
    <col min="8706" max="8706" width="21.140625" style="16" customWidth="1"/>
    <col min="8707" max="8707" width="25.28515625" style="16" customWidth="1"/>
    <col min="8709" max="8709" width="11.140625" style="16" customWidth="1"/>
    <col min="8710" max="8710" width="5.42578125" style="16" customWidth="1"/>
    <col min="8712" max="8712" width="4.85546875" style="16" customWidth="1"/>
    <col min="8961" max="8961" width="16" style="16" customWidth="1"/>
    <col min="8962" max="8962" width="21.140625" style="16" customWidth="1"/>
    <col min="8963" max="8963" width="25.28515625" style="16" customWidth="1"/>
    <col min="8965" max="8965" width="11.140625" style="16" customWidth="1"/>
    <col min="8966" max="8966" width="5.42578125" style="16" customWidth="1"/>
    <col min="8968" max="8968" width="4.85546875" style="16" customWidth="1"/>
    <col min="9217" max="9217" width="16" style="16" customWidth="1"/>
    <col min="9218" max="9218" width="21.140625" style="16" customWidth="1"/>
    <col min="9219" max="9219" width="25.28515625" style="16" customWidth="1"/>
    <col min="9221" max="9221" width="11.140625" style="16" customWidth="1"/>
    <col min="9222" max="9222" width="5.42578125" style="16" customWidth="1"/>
    <col min="9224" max="9224" width="4.85546875" style="16" customWidth="1"/>
    <col min="9473" max="9473" width="16" style="16" customWidth="1"/>
    <col min="9474" max="9474" width="21.140625" style="16" customWidth="1"/>
    <col min="9475" max="9475" width="25.28515625" style="16" customWidth="1"/>
    <col min="9477" max="9477" width="11.140625" style="16" customWidth="1"/>
    <col min="9478" max="9478" width="5.42578125" style="16" customWidth="1"/>
    <col min="9480" max="9480" width="4.85546875" style="16" customWidth="1"/>
    <col min="9729" max="9729" width="16" style="16" customWidth="1"/>
    <col min="9730" max="9730" width="21.140625" style="16" customWidth="1"/>
    <col min="9731" max="9731" width="25.28515625" style="16" customWidth="1"/>
    <col min="9733" max="9733" width="11.140625" style="16" customWidth="1"/>
    <col min="9734" max="9734" width="5.42578125" style="16" customWidth="1"/>
    <col min="9736" max="9736" width="4.85546875" style="16" customWidth="1"/>
    <col min="9985" max="9985" width="16" style="16" customWidth="1"/>
    <col min="9986" max="9986" width="21.140625" style="16" customWidth="1"/>
    <col min="9987" max="9987" width="25.28515625" style="16" customWidth="1"/>
    <col min="9989" max="9989" width="11.140625" style="16" customWidth="1"/>
    <col min="9990" max="9990" width="5.42578125" style="16" customWidth="1"/>
    <col min="9992" max="9992" width="4.85546875" style="16" customWidth="1"/>
    <col min="10241" max="10241" width="16" style="16" customWidth="1"/>
    <col min="10242" max="10242" width="21.140625" style="16" customWidth="1"/>
    <col min="10243" max="10243" width="25.28515625" style="16" customWidth="1"/>
    <col min="10245" max="10245" width="11.140625" style="16" customWidth="1"/>
    <col min="10246" max="10246" width="5.42578125" style="16" customWidth="1"/>
    <col min="10248" max="10248" width="4.85546875" style="16" customWidth="1"/>
    <col min="10497" max="10497" width="16" style="16" customWidth="1"/>
    <col min="10498" max="10498" width="21.140625" style="16" customWidth="1"/>
    <col min="10499" max="10499" width="25.28515625" style="16" customWidth="1"/>
    <col min="10501" max="10501" width="11.140625" style="16" customWidth="1"/>
    <col min="10502" max="10502" width="5.42578125" style="16" customWidth="1"/>
    <col min="10504" max="10504" width="4.85546875" style="16" customWidth="1"/>
    <col min="10753" max="10753" width="16" style="16" customWidth="1"/>
    <col min="10754" max="10754" width="21.140625" style="16" customWidth="1"/>
    <col min="10755" max="10755" width="25.28515625" style="16" customWidth="1"/>
    <col min="10757" max="10757" width="11.140625" style="16" customWidth="1"/>
    <col min="10758" max="10758" width="5.42578125" style="16" customWidth="1"/>
    <col min="10760" max="10760" width="4.85546875" style="16" customWidth="1"/>
    <col min="11009" max="11009" width="16" style="16" customWidth="1"/>
    <col min="11010" max="11010" width="21.140625" style="16" customWidth="1"/>
    <col min="11011" max="11011" width="25.28515625" style="16" customWidth="1"/>
    <col min="11013" max="11013" width="11.140625" style="16" customWidth="1"/>
    <col min="11014" max="11014" width="5.42578125" style="16" customWidth="1"/>
    <col min="11016" max="11016" width="4.85546875" style="16" customWidth="1"/>
    <col min="11265" max="11265" width="16" style="16" customWidth="1"/>
    <col min="11266" max="11266" width="21.140625" style="16" customWidth="1"/>
    <col min="11267" max="11267" width="25.28515625" style="16" customWidth="1"/>
    <col min="11269" max="11269" width="11.140625" style="16" customWidth="1"/>
    <col min="11270" max="11270" width="5.42578125" style="16" customWidth="1"/>
    <col min="11272" max="11272" width="4.85546875" style="16" customWidth="1"/>
    <col min="11521" max="11521" width="16" style="16" customWidth="1"/>
    <col min="11522" max="11522" width="21.140625" style="16" customWidth="1"/>
    <col min="11523" max="11523" width="25.28515625" style="16" customWidth="1"/>
    <col min="11525" max="11525" width="11.140625" style="16" customWidth="1"/>
    <col min="11526" max="11526" width="5.42578125" style="16" customWidth="1"/>
    <col min="11528" max="11528" width="4.85546875" style="16" customWidth="1"/>
    <col min="11777" max="11777" width="16" style="16" customWidth="1"/>
    <col min="11778" max="11778" width="21.140625" style="16" customWidth="1"/>
    <col min="11779" max="11779" width="25.28515625" style="16" customWidth="1"/>
    <col min="11781" max="11781" width="11.140625" style="16" customWidth="1"/>
    <col min="11782" max="11782" width="5.42578125" style="16" customWidth="1"/>
    <col min="11784" max="11784" width="4.85546875" style="16" customWidth="1"/>
    <col min="12033" max="12033" width="16" style="16" customWidth="1"/>
    <col min="12034" max="12034" width="21.140625" style="16" customWidth="1"/>
    <col min="12035" max="12035" width="25.28515625" style="16" customWidth="1"/>
    <col min="12037" max="12037" width="11.140625" style="16" customWidth="1"/>
    <col min="12038" max="12038" width="5.42578125" style="16" customWidth="1"/>
    <col min="12040" max="12040" width="4.85546875" style="16" customWidth="1"/>
    <col min="12289" max="12289" width="16" style="16" customWidth="1"/>
    <col min="12290" max="12290" width="21.140625" style="16" customWidth="1"/>
    <col min="12291" max="12291" width="25.28515625" style="16" customWidth="1"/>
    <col min="12293" max="12293" width="11.140625" style="16" customWidth="1"/>
    <col min="12294" max="12294" width="5.42578125" style="16" customWidth="1"/>
    <col min="12296" max="12296" width="4.85546875" style="16" customWidth="1"/>
    <col min="12545" max="12545" width="16" style="16" customWidth="1"/>
    <col min="12546" max="12546" width="21.140625" style="16" customWidth="1"/>
    <col min="12547" max="12547" width="25.28515625" style="16" customWidth="1"/>
    <col min="12549" max="12549" width="11.140625" style="16" customWidth="1"/>
    <col min="12550" max="12550" width="5.42578125" style="16" customWidth="1"/>
    <col min="12552" max="12552" width="4.85546875" style="16" customWidth="1"/>
    <col min="12801" max="12801" width="16" style="16" customWidth="1"/>
    <col min="12802" max="12802" width="21.140625" style="16" customWidth="1"/>
    <col min="12803" max="12803" width="25.28515625" style="16" customWidth="1"/>
    <col min="12805" max="12805" width="11.140625" style="16" customWidth="1"/>
    <col min="12806" max="12806" width="5.42578125" style="16" customWidth="1"/>
    <col min="12808" max="12808" width="4.85546875" style="16" customWidth="1"/>
    <col min="13057" max="13057" width="16" style="16" customWidth="1"/>
    <col min="13058" max="13058" width="21.140625" style="16" customWidth="1"/>
    <col min="13059" max="13059" width="25.28515625" style="16" customWidth="1"/>
    <col min="13061" max="13061" width="11.140625" style="16" customWidth="1"/>
    <col min="13062" max="13062" width="5.42578125" style="16" customWidth="1"/>
    <col min="13064" max="13064" width="4.85546875" style="16" customWidth="1"/>
    <col min="13313" max="13313" width="16" style="16" customWidth="1"/>
    <col min="13314" max="13314" width="21.140625" style="16" customWidth="1"/>
    <col min="13315" max="13315" width="25.28515625" style="16" customWidth="1"/>
    <col min="13317" max="13317" width="11.140625" style="16" customWidth="1"/>
    <col min="13318" max="13318" width="5.42578125" style="16" customWidth="1"/>
    <col min="13320" max="13320" width="4.85546875" style="16" customWidth="1"/>
    <col min="13569" max="13569" width="16" style="16" customWidth="1"/>
    <col min="13570" max="13570" width="21.140625" style="16" customWidth="1"/>
    <col min="13571" max="13571" width="25.28515625" style="16" customWidth="1"/>
    <col min="13573" max="13573" width="11.140625" style="16" customWidth="1"/>
    <col min="13574" max="13574" width="5.42578125" style="16" customWidth="1"/>
    <col min="13576" max="13576" width="4.85546875" style="16" customWidth="1"/>
    <col min="13825" max="13825" width="16" style="16" customWidth="1"/>
    <col min="13826" max="13826" width="21.140625" style="16" customWidth="1"/>
    <col min="13827" max="13827" width="25.28515625" style="16" customWidth="1"/>
    <col min="13829" max="13829" width="11.140625" style="16" customWidth="1"/>
    <col min="13830" max="13830" width="5.42578125" style="16" customWidth="1"/>
    <col min="13832" max="13832" width="4.85546875" style="16" customWidth="1"/>
    <col min="14081" max="14081" width="16" style="16" customWidth="1"/>
    <col min="14082" max="14082" width="21.140625" style="16" customWidth="1"/>
    <col min="14083" max="14083" width="25.28515625" style="16" customWidth="1"/>
    <col min="14085" max="14085" width="11.140625" style="16" customWidth="1"/>
    <col min="14086" max="14086" width="5.42578125" style="16" customWidth="1"/>
    <col min="14088" max="14088" width="4.85546875" style="16" customWidth="1"/>
    <col min="14337" max="14337" width="16" style="16" customWidth="1"/>
    <col min="14338" max="14338" width="21.140625" style="16" customWidth="1"/>
    <col min="14339" max="14339" width="25.28515625" style="16" customWidth="1"/>
    <col min="14341" max="14341" width="11.140625" style="16" customWidth="1"/>
    <col min="14342" max="14342" width="5.42578125" style="16" customWidth="1"/>
    <col min="14344" max="14344" width="4.85546875" style="16" customWidth="1"/>
    <col min="14593" max="14593" width="16" style="16" customWidth="1"/>
    <col min="14594" max="14594" width="21.140625" style="16" customWidth="1"/>
    <col min="14595" max="14595" width="25.28515625" style="16" customWidth="1"/>
    <col min="14597" max="14597" width="11.140625" style="16" customWidth="1"/>
    <col min="14598" max="14598" width="5.42578125" style="16" customWidth="1"/>
    <col min="14600" max="14600" width="4.85546875" style="16" customWidth="1"/>
    <col min="14849" max="14849" width="16" style="16" customWidth="1"/>
    <col min="14850" max="14850" width="21.140625" style="16" customWidth="1"/>
    <col min="14851" max="14851" width="25.28515625" style="16" customWidth="1"/>
    <col min="14853" max="14853" width="11.140625" style="16" customWidth="1"/>
    <col min="14854" max="14854" width="5.42578125" style="16" customWidth="1"/>
    <col min="14856" max="14856" width="4.85546875" style="16" customWidth="1"/>
    <col min="15105" max="15105" width="16" style="16" customWidth="1"/>
    <col min="15106" max="15106" width="21.140625" style="16" customWidth="1"/>
    <col min="15107" max="15107" width="25.28515625" style="16" customWidth="1"/>
    <col min="15109" max="15109" width="11.140625" style="16" customWidth="1"/>
    <col min="15110" max="15110" width="5.42578125" style="16" customWidth="1"/>
    <col min="15112" max="15112" width="4.85546875" style="16" customWidth="1"/>
    <col min="15361" max="15361" width="16" style="16" customWidth="1"/>
    <col min="15362" max="15362" width="21.140625" style="16" customWidth="1"/>
    <col min="15363" max="15363" width="25.28515625" style="16" customWidth="1"/>
    <col min="15365" max="15365" width="11.140625" style="16" customWidth="1"/>
    <col min="15366" max="15366" width="5.42578125" style="16" customWidth="1"/>
    <col min="15368" max="15368" width="4.85546875" style="16" customWidth="1"/>
    <col min="15617" max="15617" width="16" style="16" customWidth="1"/>
    <col min="15618" max="15618" width="21.140625" style="16" customWidth="1"/>
    <col min="15619" max="15619" width="25.28515625" style="16" customWidth="1"/>
    <col min="15621" max="15621" width="11.140625" style="16" customWidth="1"/>
    <col min="15622" max="15622" width="5.42578125" style="16" customWidth="1"/>
    <col min="15624" max="15624" width="4.85546875" style="16" customWidth="1"/>
    <col min="15873" max="15873" width="16" style="16" customWidth="1"/>
    <col min="15874" max="15874" width="21.140625" style="16" customWidth="1"/>
    <col min="15875" max="15875" width="25.28515625" style="16" customWidth="1"/>
    <col min="15877" max="15877" width="11.140625" style="16" customWidth="1"/>
    <col min="15878" max="15878" width="5.42578125" style="16" customWidth="1"/>
    <col min="15880" max="15880" width="4.85546875" style="16" customWidth="1"/>
    <col min="16129" max="16129" width="16" style="16" customWidth="1"/>
    <col min="16130" max="16130" width="21.140625" style="16" customWidth="1"/>
    <col min="16131" max="16131" width="25.28515625" style="16" customWidth="1"/>
    <col min="16133" max="16133" width="11.140625" style="16" customWidth="1"/>
    <col min="16134" max="16134" width="5.42578125" style="16" customWidth="1"/>
    <col min="16136" max="16136" width="4.85546875" style="16" customWidth="1"/>
    <col min="16383" max="16384" width="9" style="16" customWidth="1"/>
  </cols>
  <sheetData>
    <row r="1" spans="1:8" s="5" customFormat="1" ht="15.75" customHeight="1">
      <c r="A1" s="102" t="s">
        <v>866</v>
      </c>
      <c r="B1" s="39" t="s">
        <v>60</v>
      </c>
      <c r="C1" s="39" t="s">
        <v>61</v>
      </c>
      <c r="D1" s="39" t="s">
        <v>62</v>
      </c>
      <c r="E1" s="39" t="s">
        <v>867</v>
      </c>
      <c r="F1" s="39"/>
      <c r="G1" s="39" t="s">
        <v>868</v>
      </c>
      <c r="H1" s="39"/>
    </row>
    <row r="2" spans="1:8" ht="15.75" customHeight="1">
      <c r="A2" s="103" t="s">
        <v>33</v>
      </c>
      <c r="B2" s="96" t="s">
        <v>1108</v>
      </c>
      <c r="C2" s="93" t="s">
        <v>1109</v>
      </c>
      <c r="D2" s="17">
        <v>1</v>
      </c>
      <c r="E2" s="17"/>
      <c r="F2" s="17"/>
      <c r="G2" s="17"/>
      <c r="H2" s="17"/>
    </row>
    <row r="3" spans="1:8" ht="15.75" customHeight="1">
      <c r="A3" s="103"/>
      <c r="B3" s="49" t="s">
        <v>1110</v>
      </c>
      <c r="C3" s="145" t="s">
        <v>1111</v>
      </c>
      <c r="D3" s="17">
        <v>2</v>
      </c>
      <c r="E3" s="17"/>
      <c r="F3" s="17"/>
      <c r="G3" s="17"/>
      <c r="H3" s="17"/>
    </row>
    <row r="4" spans="1:8" ht="15.75" customHeight="1">
      <c r="A4" s="103"/>
      <c r="B4" s="49" t="s">
        <v>1112</v>
      </c>
      <c r="C4" s="94" t="s">
        <v>1113</v>
      </c>
      <c r="D4" s="17">
        <v>2</v>
      </c>
      <c r="E4" s="17"/>
      <c r="F4" s="17"/>
      <c r="G4" s="17"/>
      <c r="H4" s="17"/>
    </row>
    <row r="5" spans="1:8" ht="15.75" customHeight="1">
      <c r="A5" s="103"/>
      <c r="B5" s="49" t="s">
        <v>721</v>
      </c>
      <c r="C5" s="97" t="s">
        <v>903</v>
      </c>
      <c r="D5" s="17">
        <v>11</v>
      </c>
      <c r="E5" s="17"/>
      <c r="F5" s="17"/>
      <c r="G5" s="17"/>
      <c r="H5" s="17"/>
    </row>
    <row r="6" spans="1:8" ht="15.75" customHeight="1">
      <c r="A6" s="103"/>
      <c r="B6" s="49" t="s">
        <v>1114</v>
      </c>
      <c r="C6" s="91" t="s">
        <v>1115</v>
      </c>
      <c r="D6" s="17">
        <v>1</v>
      </c>
      <c r="E6" s="17"/>
      <c r="F6" s="17"/>
      <c r="G6" s="17"/>
      <c r="H6" s="17"/>
    </row>
    <row r="7" spans="1:8" ht="15.75" customHeight="1">
      <c r="A7" s="103"/>
      <c r="B7" s="96" t="s">
        <v>1116</v>
      </c>
      <c r="C7" s="97" t="s">
        <v>1117</v>
      </c>
      <c r="D7" s="17">
        <v>14</v>
      </c>
      <c r="E7" s="32"/>
      <c r="F7" s="32"/>
      <c r="G7" s="17"/>
      <c r="H7" s="17"/>
    </row>
    <row r="8" spans="1:8" ht="15.75" customHeight="1">
      <c r="A8" s="103"/>
      <c r="B8" s="96" t="s">
        <v>257</v>
      </c>
      <c r="C8" s="97" t="s">
        <v>1118</v>
      </c>
      <c r="D8" s="112">
        <v>17</v>
      </c>
      <c r="E8" s="112"/>
      <c r="F8" s="112"/>
      <c r="G8" s="112"/>
      <c r="H8" s="112"/>
    </row>
    <row r="9" spans="1:8" ht="15.75" customHeight="1">
      <c r="A9" s="103"/>
      <c r="B9" s="96" t="s">
        <v>445</v>
      </c>
      <c r="C9" s="97" t="s">
        <v>1119</v>
      </c>
      <c r="D9" s="17">
        <v>1</v>
      </c>
      <c r="E9" s="17"/>
      <c r="F9" s="17"/>
      <c r="G9" s="17"/>
      <c r="H9" s="17"/>
    </row>
    <row r="10" spans="1:8" ht="15.75" customHeight="1">
      <c r="A10" s="103"/>
      <c r="B10" s="96" t="s">
        <v>259</v>
      </c>
      <c r="C10" s="97" t="s">
        <v>1120</v>
      </c>
      <c r="D10" s="112">
        <v>2</v>
      </c>
      <c r="E10" s="112"/>
      <c r="F10" s="112"/>
      <c r="G10" s="112"/>
      <c r="H10" s="112"/>
    </row>
    <row r="11" spans="1:8" ht="16.5">
      <c r="A11" s="103"/>
      <c r="B11" s="96"/>
      <c r="C11" s="96"/>
      <c r="D11" s="112"/>
      <c r="E11" s="17" t="s">
        <v>875</v>
      </c>
      <c r="F11" s="17">
        <f>SUM(D2:D10)</f>
        <v>51</v>
      </c>
      <c r="G11" s="17" t="s">
        <v>876</v>
      </c>
      <c r="H11" s="17">
        <f>COUNTIF(C2:C10,"*")</f>
        <v>9</v>
      </c>
    </row>
    <row r="12" spans="1:8">
      <c r="A12" s="113"/>
      <c r="B12" s="106"/>
      <c r="C12" s="114"/>
      <c r="D12" s="115"/>
      <c r="E12" s="115"/>
      <c r="F12" s="115"/>
      <c r="G12" s="115"/>
      <c r="H12" s="115"/>
    </row>
    <row r="13" spans="1:8" ht="15.75" customHeight="1">
      <c r="A13" s="103" t="s">
        <v>34</v>
      </c>
      <c r="B13" s="96" t="s">
        <v>702</v>
      </c>
      <c r="C13" s="93" t="s">
        <v>1121</v>
      </c>
      <c r="D13" s="17">
        <v>5</v>
      </c>
      <c r="E13" s="17"/>
      <c r="F13" s="17"/>
      <c r="G13" s="17"/>
      <c r="H13" s="17"/>
    </row>
    <row r="14" spans="1:8" ht="31.5" customHeight="1">
      <c r="A14" s="103"/>
      <c r="B14" s="90" t="s">
        <v>467</v>
      </c>
      <c r="C14" s="94" t="s">
        <v>911</v>
      </c>
      <c r="D14" s="17">
        <v>9</v>
      </c>
      <c r="E14" s="17"/>
      <c r="F14" s="17"/>
      <c r="G14" s="17"/>
      <c r="H14" s="17"/>
    </row>
    <row r="15" spans="1:8" ht="15.75" customHeight="1">
      <c r="A15" s="103"/>
      <c r="B15" s="91" t="s">
        <v>912</v>
      </c>
      <c r="C15" s="93" t="s">
        <v>1122</v>
      </c>
      <c r="D15" s="17">
        <v>24</v>
      </c>
      <c r="E15" s="17"/>
      <c r="F15" s="17"/>
      <c r="G15" s="17"/>
      <c r="H15" s="17"/>
    </row>
    <row r="16" spans="1:8" ht="15.75" customHeight="1">
      <c r="A16" s="103"/>
      <c r="B16" s="96" t="s">
        <v>1123</v>
      </c>
      <c r="C16" s="97" t="s">
        <v>1124</v>
      </c>
      <c r="D16" s="17">
        <v>2</v>
      </c>
      <c r="E16" s="17"/>
      <c r="F16" s="17"/>
      <c r="G16" s="17"/>
      <c r="H16" s="17"/>
    </row>
    <row r="17" spans="1:8" ht="15.75" customHeight="1">
      <c r="A17" s="103"/>
      <c r="B17" s="96" t="s">
        <v>1125</v>
      </c>
      <c r="C17" s="93" t="s">
        <v>1126</v>
      </c>
      <c r="D17" s="17">
        <v>2</v>
      </c>
      <c r="E17" s="17"/>
      <c r="F17" s="17"/>
      <c r="G17" s="17"/>
      <c r="H17" s="17"/>
    </row>
    <row r="18" spans="1:8" ht="15.75" customHeight="1">
      <c r="A18" s="103"/>
      <c r="B18" s="96" t="s">
        <v>263</v>
      </c>
      <c r="C18" s="93" t="s">
        <v>708</v>
      </c>
      <c r="D18" s="17">
        <v>1</v>
      </c>
      <c r="E18" s="17"/>
      <c r="F18" s="17"/>
      <c r="G18" s="17"/>
      <c r="H18" s="17"/>
    </row>
    <row r="19" spans="1:8" ht="16.5">
      <c r="A19" s="103"/>
      <c r="B19" s="94"/>
      <c r="C19" s="94"/>
      <c r="D19" s="17"/>
      <c r="E19" s="17" t="s">
        <v>875</v>
      </c>
      <c r="F19" s="17">
        <f>SUM(D13:D19)</f>
        <v>43</v>
      </c>
      <c r="G19" s="17" t="s">
        <v>876</v>
      </c>
      <c r="H19" s="17">
        <f>COUNTIF(C13:C18,"*")</f>
        <v>6</v>
      </c>
    </row>
    <row r="20" spans="1:8">
      <c r="A20" s="113"/>
      <c r="B20" s="106"/>
      <c r="C20" s="114"/>
      <c r="D20" s="115"/>
      <c r="E20" s="115"/>
      <c r="F20" s="115"/>
      <c r="G20" s="115"/>
      <c r="H20" s="115"/>
    </row>
    <row r="21" spans="1:8" ht="15.75" customHeight="1">
      <c r="A21" s="103" t="s">
        <v>27</v>
      </c>
      <c r="B21" s="49" t="s">
        <v>1127</v>
      </c>
      <c r="C21" s="94" t="s">
        <v>1128</v>
      </c>
      <c r="D21" s="17">
        <v>8</v>
      </c>
      <c r="E21" s="17"/>
      <c r="F21" s="17"/>
      <c r="G21" s="17"/>
      <c r="H21" s="17"/>
    </row>
    <row r="22" spans="1:8" ht="15.75" customHeight="1">
      <c r="A22" s="103"/>
      <c r="B22" s="49" t="s">
        <v>1129</v>
      </c>
      <c r="C22" s="97" t="s">
        <v>1130</v>
      </c>
      <c r="D22" s="17">
        <v>6</v>
      </c>
      <c r="E22" s="17"/>
      <c r="F22" s="17"/>
      <c r="G22" s="17"/>
      <c r="H22" s="17"/>
    </row>
    <row r="23" spans="1:8" ht="15.75" customHeight="1">
      <c r="A23" s="103"/>
      <c r="B23" s="49" t="s">
        <v>713</v>
      </c>
      <c r="C23" s="97" t="s">
        <v>1131</v>
      </c>
      <c r="D23" s="17">
        <v>2</v>
      </c>
      <c r="E23" s="17"/>
      <c r="F23" s="17"/>
      <c r="G23" s="17"/>
      <c r="H23" s="17"/>
    </row>
    <row r="24" spans="1:8" ht="31.5" customHeight="1">
      <c r="A24" s="103"/>
      <c r="B24" s="90" t="s">
        <v>193</v>
      </c>
      <c r="C24" s="97" t="s">
        <v>1132</v>
      </c>
      <c r="D24" s="112">
        <v>41</v>
      </c>
      <c r="E24" s="112"/>
      <c r="F24" s="112"/>
      <c r="G24" s="112"/>
      <c r="H24" s="112"/>
    </row>
    <row r="25" spans="1:8" ht="15.75" customHeight="1">
      <c r="A25" s="103"/>
      <c r="B25" s="90" t="s">
        <v>928</v>
      </c>
      <c r="C25" s="97" t="s">
        <v>1133</v>
      </c>
      <c r="D25" s="17">
        <v>8</v>
      </c>
      <c r="E25" s="17"/>
      <c r="F25" s="17"/>
      <c r="G25" s="17"/>
      <c r="H25" s="17"/>
    </row>
    <row r="26" spans="1:8" ht="16.5">
      <c r="A26" s="103"/>
      <c r="B26" s="94"/>
      <c r="C26" s="96"/>
      <c r="D26" s="17"/>
      <c r="E26" s="17" t="s">
        <v>875</v>
      </c>
      <c r="F26" s="17">
        <f>SUM(D21:D25)</f>
        <v>65</v>
      </c>
      <c r="G26" s="17" t="s">
        <v>876</v>
      </c>
      <c r="H26" s="17">
        <f>COUNTIF(C13:C18,"*")</f>
        <v>6</v>
      </c>
    </row>
    <row r="27" spans="1:8">
      <c r="A27" s="106"/>
      <c r="B27" s="106"/>
      <c r="C27" s="114"/>
      <c r="D27" s="115"/>
      <c r="E27" s="115"/>
      <c r="F27" s="115"/>
      <c r="G27" s="115"/>
      <c r="H27" s="115"/>
    </row>
    <row r="28" spans="1:8" ht="15.75" customHeight="1">
      <c r="A28" s="103" t="s">
        <v>29</v>
      </c>
      <c r="B28" s="90" t="s">
        <v>740</v>
      </c>
      <c r="C28" s="94" t="s">
        <v>1134</v>
      </c>
      <c r="D28" s="17">
        <v>1</v>
      </c>
      <c r="E28" s="32"/>
      <c r="F28" s="32"/>
      <c r="G28" s="32"/>
      <c r="H28" s="32"/>
    </row>
    <row r="29" spans="1:8" ht="16.5">
      <c r="A29" s="103"/>
      <c r="B29" s="94"/>
      <c r="C29" s="94"/>
      <c r="D29" s="112"/>
      <c r="E29" s="17" t="s">
        <v>875</v>
      </c>
      <c r="F29" s="17">
        <f>SUM(D28)</f>
        <v>1</v>
      </c>
      <c r="G29" s="17" t="s">
        <v>876</v>
      </c>
      <c r="H29" s="17">
        <v>1</v>
      </c>
    </row>
    <row r="30" spans="1:8">
      <c r="A30" s="113"/>
      <c r="B30" s="106"/>
      <c r="C30" s="114"/>
      <c r="D30" s="115"/>
      <c r="E30" s="115"/>
      <c r="F30" s="115"/>
      <c r="G30" s="115"/>
      <c r="H30" s="115"/>
    </row>
    <row r="31" spans="1:8" ht="15.75" customHeight="1">
      <c r="A31" s="103" t="s">
        <v>30</v>
      </c>
      <c r="B31" s="91" t="s">
        <v>211</v>
      </c>
      <c r="C31" s="116" t="s">
        <v>316</v>
      </c>
      <c r="D31" s="17">
        <v>5</v>
      </c>
      <c r="E31" s="17"/>
      <c r="F31" s="17"/>
      <c r="G31" s="17"/>
      <c r="H31" s="17"/>
    </row>
    <row r="32" spans="1:8" ht="15.75" customHeight="1">
      <c r="A32" s="103"/>
      <c r="B32" s="96" t="s">
        <v>1135</v>
      </c>
      <c r="C32" s="116" t="s">
        <v>1136</v>
      </c>
      <c r="D32" s="112">
        <v>3</v>
      </c>
      <c r="E32" s="112"/>
      <c r="F32" s="112"/>
      <c r="G32" s="112"/>
      <c r="H32" s="112"/>
    </row>
    <row r="33" spans="1:8" ht="15.75" customHeight="1">
      <c r="A33"/>
      <c r="B33" s="90" t="s">
        <v>476</v>
      </c>
      <c r="C33" s="94" t="s">
        <v>935</v>
      </c>
      <c r="D33" s="17">
        <v>6</v>
      </c>
      <c r="E33" s="112"/>
      <c r="F33" s="112"/>
      <c r="G33" s="112"/>
      <c r="H33" s="112"/>
    </row>
    <row r="34" spans="1:8" ht="15.75" customHeight="1">
      <c r="A34" s="103"/>
      <c r="B34" s="90" t="s">
        <v>1137</v>
      </c>
      <c r="C34" s="97" t="s">
        <v>1138</v>
      </c>
      <c r="D34" s="17">
        <v>1</v>
      </c>
      <c r="E34" s="32"/>
      <c r="F34" s="32"/>
      <c r="G34" s="32"/>
      <c r="H34" s="32"/>
    </row>
    <row r="35" spans="1:8" ht="16.5">
      <c r="A35" s="103"/>
      <c r="B35" s="94"/>
      <c r="C35" s="96"/>
      <c r="D35" s="112"/>
      <c r="E35" s="17" t="s">
        <v>875</v>
      </c>
      <c r="F35" s="17">
        <f>SUM(D31:D34)</f>
        <v>15</v>
      </c>
      <c r="G35" s="17" t="s">
        <v>876</v>
      </c>
      <c r="H35" s="17">
        <f>COUNTIF(C31:C34,"*")</f>
        <v>4</v>
      </c>
    </row>
    <row r="36" spans="1:8">
      <c r="A36" s="106"/>
      <c r="B36" s="106"/>
      <c r="C36" s="114"/>
      <c r="D36" s="115"/>
      <c r="E36" s="115"/>
      <c r="F36" s="115"/>
      <c r="G36" s="115"/>
      <c r="H36" s="115"/>
    </row>
    <row r="37" spans="1:8" ht="15.75" customHeight="1">
      <c r="A37" s="117" t="s">
        <v>36</v>
      </c>
      <c r="B37" s="118" t="s">
        <v>1139</v>
      </c>
      <c r="C37" s="119" t="s">
        <v>1140</v>
      </c>
      <c r="D37" s="17">
        <v>3</v>
      </c>
      <c r="E37" s="17"/>
      <c r="F37" s="17"/>
      <c r="G37" s="17"/>
      <c r="H37" s="17"/>
    </row>
    <row r="38" spans="1:8">
      <c r="A38" s="32"/>
      <c r="B38" s="32"/>
      <c r="C38" s="32"/>
      <c r="D38" s="120"/>
      <c r="E38" s="120" t="s">
        <v>875</v>
      </c>
      <c r="F38" s="120">
        <v>3</v>
      </c>
      <c r="G38" s="120" t="s">
        <v>876</v>
      </c>
      <c r="H38" s="120">
        <v>1</v>
      </c>
    </row>
    <row r="39" spans="1:8">
      <c r="A39" s="113"/>
      <c r="B39" s="106"/>
      <c r="C39" s="114"/>
      <c r="D39" s="115"/>
      <c r="E39" s="115"/>
      <c r="F39" s="115"/>
      <c r="G39" s="115"/>
      <c r="H39" s="115"/>
    </row>
    <row r="40" spans="1:8" ht="31.5" customHeight="1">
      <c r="A40" s="103" t="s">
        <v>31</v>
      </c>
      <c r="B40" s="96" t="s">
        <v>217</v>
      </c>
      <c r="C40" s="97" t="s">
        <v>1141</v>
      </c>
      <c r="D40" s="17">
        <v>18</v>
      </c>
      <c r="E40" s="17"/>
      <c r="F40" s="17"/>
      <c r="G40" s="17"/>
      <c r="H40" s="17"/>
    </row>
    <row r="41" spans="1:8" ht="15.75" customHeight="1">
      <c r="A41" s="117"/>
      <c r="B41" s="49" t="s">
        <v>943</v>
      </c>
      <c r="C41" s="93" t="s">
        <v>1142</v>
      </c>
      <c r="D41" s="17">
        <v>2</v>
      </c>
      <c r="E41" s="17"/>
      <c r="F41" s="17"/>
      <c r="G41" s="17"/>
      <c r="H41" s="120"/>
    </row>
    <row r="42" spans="1:8" ht="15.75" customHeight="1">
      <c r="A42" s="117"/>
      <c r="B42" s="49" t="s">
        <v>693</v>
      </c>
      <c r="C42" s="145" t="s">
        <v>1143</v>
      </c>
      <c r="D42" s="17">
        <v>2</v>
      </c>
      <c r="E42" s="17"/>
      <c r="F42" s="17"/>
      <c r="G42" s="17"/>
      <c r="H42" s="120"/>
    </row>
    <row r="43" spans="1:8" ht="15.75" customHeight="1">
      <c r="A43" s="103"/>
      <c r="B43" s="90" t="s">
        <v>1144</v>
      </c>
      <c r="C43" s="145" t="s">
        <v>1143</v>
      </c>
      <c r="D43" s="17">
        <v>2</v>
      </c>
      <c r="E43" s="17"/>
      <c r="F43" s="17"/>
      <c r="G43" s="17"/>
      <c r="H43" s="17"/>
    </row>
    <row r="44" spans="1:8" ht="15.75" customHeight="1">
      <c r="A44" s="103"/>
      <c r="B44" s="96" t="s">
        <v>686</v>
      </c>
      <c r="C44" s="96" t="s">
        <v>947</v>
      </c>
      <c r="D44" s="17">
        <v>2</v>
      </c>
      <c r="E44" s="17"/>
      <c r="F44" s="17"/>
      <c r="G44" s="17"/>
      <c r="H44" s="17"/>
    </row>
    <row r="45" spans="1:8" ht="15.75" customHeight="1">
      <c r="A45" s="103"/>
      <c r="B45" s="96" t="s">
        <v>486</v>
      </c>
      <c r="C45" s="97" t="s">
        <v>222</v>
      </c>
      <c r="D45" s="17">
        <v>2</v>
      </c>
      <c r="E45" s="17"/>
      <c r="F45" s="17"/>
      <c r="G45" s="17"/>
      <c r="H45" s="17"/>
    </row>
    <row r="46" spans="1:8" ht="15.75" customHeight="1">
      <c r="A46" s="103"/>
      <c r="B46" s="94"/>
      <c r="C46" s="96"/>
      <c r="D46" s="17"/>
      <c r="E46" s="17" t="s">
        <v>875</v>
      </c>
      <c r="F46" s="17">
        <f>SUM(D40:D46)</f>
        <v>28</v>
      </c>
      <c r="G46" s="17" t="s">
        <v>876</v>
      </c>
      <c r="H46" s="17">
        <f>COUNTIF(C40:C45,"*")</f>
        <v>6</v>
      </c>
    </row>
    <row r="47" spans="1:8">
      <c r="A47" s="113"/>
      <c r="B47" s="106"/>
      <c r="C47" s="114"/>
      <c r="D47" s="115"/>
      <c r="E47" s="115"/>
      <c r="F47" s="115"/>
      <c r="G47" s="115"/>
      <c r="H47" s="115"/>
    </row>
    <row r="48" spans="1:8" ht="15.75" customHeight="1">
      <c r="A48" s="103" t="s">
        <v>32</v>
      </c>
      <c r="B48" s="90" t="s">
        <v>231</v>
      </c>
      <c r="C48" s="94" t="s">
        <v>1145</v>
      </c>
      <c r="D48" s="17">
        <v>1</v>
      </c>
      <c r="E48" s="17"/>
      <c r="F48" s="17"/>
      <c r="G48" s="17"/>
      <c r="H48" s="17"/>
    </row>
    <row r="49" spans="1:8" ht="15.75" customHeight="1">
      <c r="A49" s="103"/>
      <c r="B49" s="91" t="s">
        <v>425</v>
      </c>
      <c r="C49" s="91" t="s">
        <v>1146</v>
      </c>
      <c r="D49" s="17">
        <v>2</v>
      </c>
      <c r="E49" s="17"/>
      <c r="F49" s="17"/>
      <c r="G49" s="17"/>
      <c r="H49" s="120"/>
    </row>
    <row r="50" spans="1:8" ht="15.75" customHeight="1">
      <c r="A50" s="103"/>
      <c r="B50" s="91" t="s">
        <v>233</v>
      </c>
      <c r="C50" s="93" t="s">
        <v>1147</v>
      </c>
      <c r="D50" s="17">
        <v>11</v>
      </c>
      <c r="E50" s="17"/>
      <c r="F50" s="17"/>
      <c r="G50" s="17"/>
      <c r="H50" s="17"/>
    </row>
    <row r="51" spans="1:8" ht="31.5" customHeight="1">
      <c r="A51" s="103"/>
      <c r="B51" s="91" t="s">
        <v>235</v>
      </c>
      <c r="C51" s="93" t="s">
        <v>1148</v>
      </c>
      <c r="D51" s="17">
        <v>4</v>
      </c>
      <c r="E51" s="17"/>
      <c r="F51" s="17"/>
      <c r="G51" s="17"/>
      <c r="H51" s="17"/>
    </row>
    <row r="52" spans="1:8" ht="31.5" customHeight="1">
      <c r="A52" s="103"/>
      <c r="B52" s="96" t="s">
        <v>955</v>
      </c>
      <c r="C52" s="122" t="s">
        <v>1149</v>
      </c>
      <c r="D52" s="17">
        <v>2</v>
      </c>
      <c r="E52" s="17"/>
      <c r="F52" s="17"/>
      <c r="G52" s="17"/>
      <c r="H52" s="17"/>
    </row>
    <row r="53" spans="1:8" ht="31.5" customHeight="1">
      <c r="A53" s="103"/>
      <c r="B53" s="146" t="s">
        <v>1150</v>
      </c>
      <c r="C53" s="122" t="s">
        <v>1149</v>
      </c>
      <c r="D53" s="17">
        <v>1</v>
      </c>
      <c r="E53" s="17"/>
      <c r="F53" s="17"/>
      <c r="G53" s="17"/>
      <c r="H53" s="17"/>
    </row>
    <row r="54" spans="1:8" ht="15.75" customHeight="1">
      <c r="A54" s="103"/>
      <c r="B54" s="91" t="s">
        <v>239</v>
      </c>
      <c r="C54" s="93" t="s">
        <v>1151</v>
      </c>
      <c r="D54" s="17">
        <v>6</v>
      </c>
      <c r="E54" s="17"/>
      <c r="F54" s="17"/>
      <c r="G54" s="17"/>
      <c r="H54" s="17"/>
    </row>
    <row r="55" spans="1:8" ht="15.75" customHeight="1">
      <c r="A55" s="103"/>
      <c r="B55" s="90" t="s">
        <v>430</v>
      </c>
      <c r="C55" s="97" t="s">
        <v>1152</v>
      </c>
      <c r="D55" s="17">
        <v>5</v>
      </c>
      <c r="E55" s="17"/>
      <c r="F55" s="17"/>
      <c r="G55" s="17"/>
      <c r="H55" s="17"/>
    </row>
    <row r="56" spans="1:8" ht="15.75" customHeight="1">
      <c r="A56" s="103"/>
      <c r="B56" s="90" t="s">
        <v>229</v>
      </c>
      <c r="C56" s="90" t="s">
        <v>1153</v>
      </c>
      <c r="D56" s="17">
        <v>10</v>
      </c>
      <c r="E56" s="17"/>
      <c r="F56" s="17"/>
      <c r="G56" s="17"/>
      <c r="H56" s="17"/>
    </row>
    <row r="57" spans="1:8" ht="15.75" customHeight="1">
      <c r="A57" s="103"/>
      <c r="B57" s="90" t="s">
        <v>670</v>
      </c>
      <c r="C57" s="97" t="s">
        <v>1152</v>
      </c>
      <c r="D57" s="17">
        <v>2</v>
      </c>
      <c r="E57" s="17"/>
      <c r="F57" s="17"/>
      <c r="G57" s="17"/>
      <c r="H57" s="17"/>
    </row>
    <row r="58" spans="1:8" ht="15.75" customHeight="1">
      <c r="A58" s="103"/>
      <c r="B58" s="96" t="s">
        <v>227</v>
      </c>
      <c r="C58" s="94" t="s">
        <v>1154</v>
      </c>
      <c r="D58" s="17">
        <v>3</v>
      </c>
      <c r="E58" s="17"/>
      <c r="F58" s="17"/>
      <c r="G58" s="17"/>
      <c r="H58" s="17"/>
    </row>
    <row r="59" spans="1:8" ht="16.5">
      <c r="A59" s="103"/>
      <c r="B59" s="94"/>
      <c r="C59" s="96"/>
      <c r="D59" s="17"/>
      <c r="E59" s="17" t="s">
        <v>875</v>
      </c>
      <c r="F59" s="17">
        <f>SUM(D48:D59)</f>
        <v>47</v>
      </c>
      <c r="G59" s="17" t="s">
        <v>876</v>
      </c>
      <c r="H59" s="17">
        <f>COUNTIF(C48:C58,"*")</f>
        <v>11</v>
      </c>
    </row>
    <row r="60" spans="1:8">
      <c r="A60" s="113"/>
      <c r="B60" s="106"/>
      <c r="C60" s="114"/>
      <c r="D60" s="115"/>
      <c r="E60" s="115"/>
      <c r="F60" s="115"/>
      <c r="G60" s="115"/>
      <c r="H60" s="115"/>
    </row>
    <row r="61" spans="1:8" ht="15.75" customHeight="1">
      <c r="A61" s="103" t="s">
        <v>38</v>
      </c>
      <c r="B61" s="96" t="s">
        <v>1155</v>
      </c>
      <c r="C61" s="93" t="s">
        <v>1156</v>
      </c>
      <c r="D61" s="17">
        <v>2</v>
      </c>
      <c r="E61" s="32"/>
      <c r="F61" s="32"/>
      <c r="G61" s="32"/>
      <c r="H61" s="32"/>
    </row>
    <row r="62" spans="1:8" ht="15.75" customHeight="1">
      <c r="A62" s="103"/>
      <c r="B62" s="96" t="s">
        <v>1157</v>
      </c>
      <c r="C62" s="93" t="s">
        <v>1158</v>
      </c>
      <c r="D62" s="112">
        <v>1</v>
      </c>
      <c r="E62" s="32"/>
      <c r="F62" s="32"/>
      <c r="G62" s="32"/>
      <c r="H62" s="32"/>
    </row>
    <row r="63" spans="1:8" ht="16.5">
      <c r="A63" s="103"/>
      <c r="B63" s="93"/>
      <c r="C63" s="93"/>
      <c r="D63" s="112"/>
      <c r="E63" s="17" t="s">
        <v>875</v>
      </c>
      <c r="F63" s="17">
        <v>3</v>
      </c>
      <c r="G63" s="17" t="s">
        <v>876</v>
      </c>
      <c r="H63" s="17">
        <v>2</v>
      </c>
    </row>
    <row r="64" spans="1:8">
      <c r="A64" s="113"/>
      <c r="B64" s="106"/>
      <c r="C64" s="114"/>
      <c r="D64" s="115"/>
      <c r="E64" s="115"/>
      <c r="F64" s="115"/>
      <c r="G64" s="115"/>
      <c r="H64" s="115"/>
    </row>
    <row r="65" spans="1:8" ht="15.75" customHeight="1">
      <c r="A65" s="103" t="s">
        <v>26</v>
      </c>
      <c r="B65" s="91" t="s">
        <v>737</v>
      </c>
      <c r="C65" s="93" t="s">
        <v>1159</v>
      </c>
      <c r="D65" s="17">
        <v>8</v>
      </c>
      <c r="E65" s="17"/>
      <c r="F65" s="17"/>
      <c r="G65" s="32"/>
      <c r="H65" s="17"/>
    </row>
    <row r="66" spans="1:8" ht="15.75" customHeight="1">
      <c r="A66" s="103"/>
      <c r="B66" s="96" t="s">
        <v>1160</v>
      </c>
      <c r="C66" s="93" t="s">
        <v>1161</v>
      </c>
      <c r="D66" s="112">
        <v>4</v>
      </c>
      <c r="E66" s="112"/>
      <c r="F66" s="112"/>
      <c r="G66" s="32"/>
      <c r="H66" s="112"/>
    </row>
    <row r="67" spans="1:8" ht="15.75" customHeight="1">
      <c r="A67" s="103"/>
      <c r="B67" s="49" t="s">
        <v>1162</v>
      </c>
      <c r="C67" s="93" t="s">
        <v>1163</v>
      </c>
      <c r="D67" s="112">
        <v>3</v>
      </c>
      <c r="E67" s="112"/>
      <c r="F67" s="112"/>
      <c r="G67" s="32"/>
      <c r="H67" s="112"/>
    </row>
    <row r="68" spans="1:8" ht="16.5">
      <c r="A68" s="103"/>
      <c r="B68" s="94"/>
      <c r="C68" s="94"/>
      <c r="D68" s="17"/>
      <c r="E68" s="17" t="s">
        <v>875</v>
      </c>
      <c r="F68" s="17">
        <f>SUM(D65:D68)</f>
        <v>15</v>
      </c>
      <c r="G68" s="17" t="s">
        <v>876</v>
      </c>
      <c r="H68" s="17">
        <v>3</v>
      </c>
    </row>
    <row r="69" spans="1:8">
      <c r="A69" s="113"/>
      <c r="B69" s="106"/>
      <c r="C69" s="114"/>
      <c r="D69" s="115"/>
      <c r="E69" s="115"/>
      <c r="F69" s="115"/>
      <c r="G69" s="115"/>
      <c r="H69" s="115"/>
    </row>
    <row r="70" spans="1:8" ht="15.75" customHeight="1">
      <c r="A70" s="103" t="s">
        <v>23</v>
      </c>
      <c r="B70" s="96" t="s">
        <v>1164</v>
      </c>
      <c r="C70" s="94" t="s">
        <v>1165</v>
      </c>
      <c r="D70" s="17">
        <v>1</v>
      </c>
      <c r="E70" s="17"/>
      <c r="F70" s="17"/>
      <c r="G70" s="17"/>
      <c r="H70" s="17"/>
    </row>
    <row r="71" spans="1:8" ht="15.75" customHeight="1">
      <c r="A71" s="103"/>
      <c r="B71" s="96" t="s">
        <v>974</v>
      </c>
      <c r="C71" s="94" t="s">
        <v>975</v>
      </c>
      <c r="D71" s="17">
        <v>2</v>
      </c>
      <c r="E71" s="17"/>
      <c r="F71" s="17"/>
      <c r="G71" s="17"/>
      <c r="H71" s="17"/>
    </row>
    <row r="72" spans="1:8" ht="16.5">
      <c r="A72" s="103"/>
      <c r="B72" s="94"/>
      <c r="C72" s="94"/>
      <c r="D72" s="17"/>
      <c r="E72" s="17" t="s">
        <v>875</v>
      </c>
      <c r="F72" s="17">
        <v>3</v>
      </c>
      <c r="G72" s="17" t="s">
        <v>876</v>
      </c>
      <c r="H72" s="17">
        <v>2</v>
      </c>
    </row>
    <row r="73" spans="1:8">
      <c r="A73" s="113"/>
      <c r="B73" s="106"/>
      <c r="C73" s="114"/>
      <c r="D73" s="115"/>
      <c r="E73" s="115"/>
      <c r="F73" s="115"/>
      <c r="G73" s="115"/>
      <c r="H73" s="115"/>
    </row>
    <row r="74" spans="1:8" ht="15.75" customHeight="1">
      <c r="A74" s="103" t="s">
        <v>39</v>
      </c>
      <c r="B74" s="90" t="s">
        <v>1166</v>
      </c>
      <c r="C74" s="94" t="s">
        <v>1167</v>
      </c>
      <c r="D74" s="17">
        <v>1</v>
      </c>
      <c r="E74" s="17"/>
      <c r="F74" s="17"/>
      <c r="G74" s="17"/>
      <c r="H74" s="17"/>
    </row>
    <row r="75" spans="1:8" ht="16.5">
      <c r="A75" s="103"/>
      <c r="B75" s="94"/>
      <c r="C75" s="94"/>
      <c r="D75" s="17"/>
      <c r="E75" s="17" t="s">
        <v>875</v>
      </c>
      <c r="F75" s="17">
        <v>1</v>
      </c>
      <c r="G75" s="17" t="s">
        <v>876</v>
      </c>
      <c r="H75" s="17">
        <v>1</v>
      </c>
    </row>
    <row r="76" spans="1:8" ht="15.75" customHeight="1">
      <c r="A76" s="103"/>
      <c r="B76" s="96"/>
      <c r="C76" s="96"/>
      <c r="D76" s="17"/>
      <c r="E76" s="39" t="s">
        <v>145</v>
      </c>
      <c r="F76" s="39">
        <f>SUM(F2:F75)</f>
        <v>275</v>
      </c>
      <c r="G76" s="39" t="s">
        <v>146</v>
      </c>
      <c r="H76" s="29">
        <f>SUM(H2:H75)</f>
        <v>52</v>
      </c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XFB48"/>
  <sheetViews>
    <sheetView zoomScale="70" zoomScaleNormal="70" workbookViewId="0">
      <pane ySplit="1" topLeftCell="A2" activePane="bottomLeft" state="frozen"/>
      <selection pane="bottomLeft" activeCell="C6" sqref="C6"/>
    </sheetView>
  </sheetViews>
  <sheetFormatPr defaultColWidth="8.85546875" defaultRowHeight="15.75"/>
  <cols>
    <col min="1" max="1" width="17.28515625" style="123" customWidth="1"/>
    <col min="2" max="2" width="64.7109375" style="78" customWidth="1"/>
    <col min="3" max="3" width="46.85546875" style="78" customWidth="1"/>
    <col min="4" max="4" width="20.140625" style="1" customWidth="1"/>
    <col min="5" max="5" width="13.42578125" style="2" customWidth="1"/>
    <col min="6" max="6" width="4.42578125" style="2" customWidth="1"/>
    <col min="7" max="7" width="27.42578125" style="2" customWidth="1"/>
    <col min="8" max="8" width="5.85546875" style="2" customWidth="1"/>
    <col min="257" max="257" width="19.28515625" style="16" customWidth="1"/>
    <col min="258" max="258" width="25" style="16" customWidth="1"/>
    <col min="259" max="259" width="17.28515625" style="16" customWidth="1"/>
    <col min="261" max="261" width="11.7109375" style="16" customWidth="1"/>
    <col min="262" max="262" width="4.42578125" style="16" customWidth="1"/>
    <col min="263" max="263" width="10" style="16" customWidth="1"/>
    <col min="264" max="264" width="5.85546875" style="16" customWidth="1"/>
    <col min="513" max="513" width="19.28515625" style="16" customWidth="1"/>
    <col min="514" max="514" width="25" style="16" customWidth="1"/>
    <col min="515" max="515" width="17.28515625" style="16" customWidth="1"/>
    <col min="517" max="517" width="11.7109375" style="16" customWidth="1"/>
    <col min="518" max="518" width="4.42578125" style="16" customWidth="1"/>
    <col min="519" max="519" width="10" style="16" customWidth="1"/>
    <col min="520" max="520" width="5.85546875" style="16" customWidth="1"/>
    <col min="769" max="769" width="19.28515625" style="16" customWidth="1"/>
    <col min="770" max="770" width="25" style="16" customWidth="1"/>
    <col min="771" max="771" width="17.28515625" style="16" customWidth="1"/>
    <col min="773" max="773" width="11.7109375" style="16" customWidth="1"/>
    <col min="774" max="774" width="4.42578125" style="16" customWidth="1"/>
    <col min="775" max="775" width="10" style="16" customWidth="1"/>
    <col min="776" max="776" width="5.85546875" style="16" customWidth="1"/>
    <col min="1025" max="1025" width="19.28515625" style="16" customWidth="1"/>
    <col min="1026" max="1026" width="25" style="16" customWidth="1"/>
    <col min="1027" max="1027" width="17.28515625" style="16" customWidth="1"/>
    <col min="1029" max="1029" width="11.7109375" style="16" customWidth="1"/>
    <col min="1030" max="1030" width="4.42578125" style="16" customWidth="1"/>
    <col min="1031" max="1031" width="10" style="16" customWidth="1"/>
    <col min="1032" max="1032" width="5.85546875" style="16" customWidth="1"/>
    <col min="1281" max="1281" width="19.28515625" style="16" customWidth="1"/>
    <col min="1282" max="1282" width="25" style="16" customWidth="1"/>
    <col min="1283" max="1283" width="17.28515625" style="16" customWidth="1"/>
    <col min="1285" max="1285" width="11.7109375" style="16" customWidth="1"/>
    <col min="1286" max="1286" width="4.42578125" style="16" customWidth="1"/>
    <col min="1287" max="1287" width="10" style="16" customWidth="1"/>
    <col min="1288" max="1288" width="5.85546875" style="16" customWidth="1"/>
    <col min="1537" max="1537" width="19.28515625" style="16" customWidth="1"/>
    <col min="1538" max="1538" width="25" style="16" customWidth="1"/>
    <col min="1539" max="1539" width="17.28515625" style="16" customWidth="1"/>
    <col min="1541" max="1541" width="11.7109375" style="16" customWidth="1"/>
    <col min="1542" max="1542" width="4.42578125" style="16" customWidth="1"/>
    <col min="1543" max="1543" width="10" style="16" customWidth="1"/>
    <col min="1544" max="1544" width="5.85546875" style="16" customWidth="1"/>
    <col min="1793" max="1793" width="19.28515625" style="16" customWidth="1"/>
    <col min="1794" max="1794" width="25" style="16" customWidth="1"/>
    <col min="1795" max="1795" width="17.28515625" style="16" customWidth="1"/>
    <col min="1797" max="1797" width="11.7109375" style="16" customWidth="1"/>
    <col min="1798" max="1798" width="4.42578125" style="16" customWidth="1"/>
    <col min="1799" max="1799" width="10" style="16" customWidth="1"/>
    <col min="1800" max="1800" width="5.85546875" style="16" customWidth="1"/>
    <col min="2049" max="2049" width="19.28515625" style="16" customWidth="1"/>
    <col min="2050" max="2050" width="25" style="16" customWidth="1"/>
    <col min="2051" max="2051" width="17.28515625" style="16" customWidth="1"/>
    <col min="2053" max="2053" width="11.7109375" style="16" customWidth="1"/>
    <col min="2054" max="2054" width="4.42578125" style="16" customWidth="1"/>
    <col min="2055" max="2055" width="10" style="16" customWidth="1"/>
    <col min="2056" max="2056" width="5.85546875" style="16" customWidth="1"/>
    <col min="2305" max="2305" width="19.28515625" style="16" customWidth="1"/>
    <col min="2306" max="2306" width="25" style="16" customWidth="1"/>
    <col min="2307" max="2307" width="17.28515625" style="16" customWidth="1"/>
    <col min="2309" max="2309" width="11.7109375" style="16" customWidth="1"/>
    <col min="2310" max="2310" width="4.42578125" style="16" customWidth="1"/>
    <col min="2311" max="2311" width="10" style="16" customWidth="1"/>
    <col min="2312" max="2312" width="5.85546875" style="16" customWidth="1"/>
    <col min="2561" max="2561" width="19.28515625" style="16" customWidth="1"/>
    <col min="2562" max="2562" width="25" style="16" customWidth="1"/>
    <col min="2563" max="2563" width="17.28515625" style="16" customWidth="1"/>
    <col min="2565" max="2565" width="11.7109375" style="16" customWidth="1"/>
    <col min="2566" max="2566" width="4.42578125" style="16" customWidth="1"/>
    <col min="2567" max="2567" width="10" style="16" customWidth="1"/>
    <col min="2568" max="2568" width="5.85546875" style="16" customWidth="1"/>
    <col min="2817" max="2817" width="19.28515625" style="16" customWidth="1"/>
    <col min="2818" max="2818" width="25" style="16" customWidth="1"/>
    <col min="2819" max="2819" width="17.28515625" style="16" customWidth="1"/>
    <col min="2821" max="2821" width="11.7109375" style="16" customWidth="1"/>
    <col min="2822" max="2822" width="4.42578125" style="16" customWidth="1"/>
    <col min="2823" max="2823" width="10" style="16" customWidth="1"/>
    <col min="2824" max="2824" width="5.85546875" style="16" customWidth="1"/>
    <col min="3073" max="3073" width="19.28515625" style="16" customWidth="1"/>
    <col min="3074" max="3074" width="25" style="16" customWidth="1"/>
    <col min="3075" max="3075" width="17.28515625" style="16" customWidth="1"/>
    <col min="3077" max="3077" width="11.7109375" style="16" customWidth="1"/>
    <col min="3078" max="3078" width="4.42578125" style="16" customWidth="1"/>
    <col min="3079" max="3079" width="10" style="16" customWidth="1"/>
    <col min="3080" max="3080" width="5.85546875" style="16" customWidth="1"/>
    <col min="3329" max="3329" width="19.28515625" style="16" customWidth="1"/>
    <col min="3330" max="3330" width="25" style="16" customWidth="1"/>
    <col min="3331" max="3331" width="17.28515625" style="16" customWidth="1"/>
    <col min="3333" max="3333" width="11.7109375" style="16" customWidth="1"/>
    <col min="3334" max="3334" width="4.42578125" style="16" customWidth="1"/>
    <col min="3335" max="3335" width="10" style="16" customWidth="1"/>
    <col min="3336" max="3336" width="5.85546875" style="16" customWidth="1"/>
    <col min="3585" max="3585" width="19.28515625" style="16" customWidth="1"/>
    <col min="3586" max="3586" width="25" style="16" customWidth="1"/>
    <col min="3587" max="3587" width="17.28515625" style="16" customWidth="1"/>
    <col min="3589" max="3589" width="11.7109375" style="16" customWidth="1"/>
    <col min="3590" max="3590" width="4.42578125" style="16" customWidth="1"/>
    <col min="3591" max="3591" width="10" style="16" customWidth="1"/>
    <col min="3592" max="3592" width="5.85546875" style="16" customWidth="1"/>
    <col min="3841" max="3841" width="19.28515625" style="16" customWidth="1"/>
    <col min="3842" max="3842" width="25" style="16" customWidth="1"/>
    <col min="3843" max="3843" width="17.28515625" style="16" customWidth="1"/>
    <col min="3845" max="3845" width="11.7109375" style="16" customWidth="1"/>
    <col min="3846" max="3846" width="4.42578125" style="16" customWidth="1"/>
    <col min="3847" max="3847" width="10" style="16" customWidth="1"/>
    <col min="3848" max="3848" width="5.85546875" style="16" customWidth="1"/>
    <col min="4097" max="4097" width="19.28515625" style="16" customWidth="1"/>
    <col min="4098" max="4098" width="25" style="16" customWidth="1"/>
    <col min="4099" max="4099" width="17.28515625" style="16" customWidth="1"/>
    <col min="4101" max="4101" width="11.7109375" style="16" customWidth="1"/>
    <col min="4102" max="4102" width="4.42578125" style="16" customWidth="1"/>
    <col min="4103" max="4103" width="10" style="16" customWidth="1"/>
    <col min="4104" max="4104" width="5.85546875" style="16" customWidth="1"/>
    <col min="4353" max="4353" width="19.28515625" style="16" customWidth="1"/>
    <col min="4354" max="4354" width="25" style="16" customWidth="1"/>
    <col min="4355" max="4355" width="17.28515625" style="16" customWidth="1"/>
    <col min="4357" max="4357" width="11.7109375" style="16" customWidth="1"/>
    <col min="4358" max="4358" width="4.42578125" style="16" customWidth="1"/>
    <col min="4359" max="4359" width="10" style="16" customWidth="1"/>
    <col min="4360" max="4360" width="5.85546875" style="16" customWidth="1"/>
    <col min="4609" max="4609" width="19.28515625" style="16" customWidth="1"/>
    <col min="4610" max="4610" width="25" style="16" customWidth="1"/>
    <col min="4611" max="4611" width="17.28515625" style="16" customWidth="1"/>
    <col min="4613" max="4613" width="11.7109375" style="16" customWidth="1"/>
    <col min="4614" max="4614" width="4.42578125" style="16" customWidth="1"/>
    <col min="4615" max="4615" width="10" style="16" customWidth="1"/>
    <col min="4616" max="4616" width="5.85546875" style="16" customWidth="1"/>
    <col min="4865" max="4865" width="19.28515625" style="16" customWidth="1"/>
    <col min="4866" max="4866" width="25" style="16" customWidth="1"/>
    <col min="4867" max="4867" width="17.28515625" style="16" customWidth="1"/>
    <col min="4869" max="4869" width="11.7109375" style="16" customWidth="1"/>
    <col min="4870" max="4870" width="4.42578125" style="16" customWidth="1"/>
    <col min="4871" max="4871" width="10" style="16" customWidth="1"/>
    <col min="4872" max="4872" width="5.85546875" style="16" customWidth="1"/>
    <col min="5121" max="5121" width="19.28515625" style="16" customWidth="1"/>
    <col min="5122" max="5122" width="25" style="16" customWidth="1"/>
    <col min="5123" max="5123" width="17.28515625" style="16" customWidth="1"/>
    <col min="5125" max="5125" width="11.7109375" style="16" customWidth="1"/>
    <col min="5126" max="5126" width="4.42578125" style="16" customWidth="1"/>
    <col min="5127" max="5127" width="10" style="16" customWidth="1"/>
    <col min="5128" max="5128" width="5.85546875" style="16" customWidth="1"/>
    <col min="5377" max="5377" width="19.28515625" style="16" customWidth="1"/>
    <col min="5378" max="5378" width="25" style="16" customWidth="1"/>
    <col min="5379" max="5379" width="17.28515625" style="16" customWidth="1"/>
    <col min="5381" max="5381" width="11.7109375" style="16" customWidth="1"/>
    <col min="5382" max="5382" width="4.42578125" style="16" customWidth="1"/>
    <col min="5383" max="5383" width="10" style="16" customWidth="1"/>
    <col min="5384" max="5384" width="5.85546875" style="16" customWidth="1"/>
    <col min="5633" max="5633" width="19.28515625" style="16" customWidth="1"/>
    <col min="5634" max="5634" width="25" style="16" customWidth="1"/>
    <col min="5635" max="5635" width="17.28515625" style="16" customWidth="1"/>
    <col min="5637" max="5637" width="11.7109375" style="16" customWidth="1"/>
    <col min="5638" max="5638" width="4.42578125" style="16" customWidth="1"/>
    <col min="5639" max="5639" width="10" style="16" customWidth="1"/>
    <col min="5640" max="5640" width="5.85546875" style="16" customWidth="1"/>
    <col min="5889" max="5889" width="19.28515625" style="16" customWidth="1"/>
    <col min="5890" max="5890" width="25" style="16" customWidth="1"/>
    <col min="5891" max="5891" width="17.28515625" style="16" customWidth="1"/>
    <col min="5893" max="5893" width="11.7109375" style="16" customWidth="1"/>
    <col min="5894" max="5894" width="4.42578125" style="16" customWidth="1"/>
    <col min="5895" max="5895" width="10" style="16" customWidth="1"/>
    <col min="5896" max="5896" width="5.85546875" style="16" customWidth="1"/>
    <col min="6145" max="6145" width="19.28515625" style="16" customWidth="1"/>
    <col min="6146" max="6146" width="25" style="16" customWidth="1"/>
    <col min="6147" max="6147" width="17.28515625" style="16" customWidth="1"/>
    <col min="6149" max="6149" width="11.7109375" style="16" customWidth="1"/>
    <col min="6150" max="6150" width="4.42578125" style="16" customWidth="1"/>
    <col min="6151" max="6151" width="10" style="16" customWidth="1"/>
    <col min="6152" max="6152" width="5.85546875" style="16" customWidth="1"/>
    <col min="6401" max="6401" width="19.28515625" style="16" customWidth="1"/>
    <col min="6402" max="6402" width="25" style="16" customWidth="1"/>
    <col min="6403" max="6403" width="17.28515625" style="16" customWidth="1"/>
    <col min="6405" max="6405" width="11.7109375" style="16" customWidth="1"/>
    <col min="6406" max="6406" width="4.42578125" style="16" customWidth="1"/>
    <col min="6407" max="6407" width="10" style="16" customWidth="1"/>
    <col min="6408" max="6408" width="5.85546875" style="16" customWidth="1"/>
    <col min="6657" max="6657" width="19.28515625" style="16" customWidth="1"/>
    <col min="6658" max="6658" width="25" style="16" customWidth="1"/>
    <col min="6659" max="6659" width="17.28515625" style="16" customWidth="1"/>
    <col min="6661" max="6661" width="11.7109375" style="16" customWidth="1"/>
    <col min="6662" max="6662" width="4.42578125" style="16" customWidth="1"/>
    <col min="6663" max="6663" width="10" style="16" customWidth="1"/>
    <col min="6664" max="6664" width="5.85546875" style="16" customWidth="1"/>
    <col min="6913" max="6913" width="19.28515625" style="16" customWidth="1"/>
    <col min="6914" max="6914" width="25" style="16" customWidth="1"/>
    <col min="6915" max="6915" width="17.28515625" style="16" customWidth="1"/>
    <col min="6917" max="6917" width="11.7109375" style="16" customWidth="1"/>
    <col min="6918" max="6918" width="4.42578125" style="16" customWidth="1"/>
    <col min="6919" max="6919" width="10" style="16" customWidth="1"/>
    <col min="6920" max="6920" width="5.85546875" style="16" customWidth="1"/>
    <col min="7169" max="7169" width="19.28515625" style="16" customWidth="1"/>
    <col min="7170" max="7170" width="25" style="16" customWidth="1"/>
    <col min="7171" max="7171" width="17.28515625" style="16" customWidth="1"/>
    <col min="7173" max="7173" width="11.7109375" style="16" customWidth="1"/>
    <col min="7174" max="7174" width="4.42578125" style="16" customWidth="1"/>
    <col min="7175" max="7175" width="10" style="16" customWidth="1"/>
    <col min="7176" max="7176" width="5.85546875" style="16" customWidth="1"/>
    <col min="7425" max="7425" width="19.28515625" style="16" customWidth="1"/>
    <col min="7426" max="7426" width="25" style="16" customWidth="1"/>
    <col min="7427" max="7427" width="17.28515625" style="16" customWidth="1"/>
    <col min="7429" max="7429" width="11.7109375" style="16" customWidth="1"/>
    <col min="7430" max="7430" width="4.42578125" style="16" customWidth="1"/>
    <col min="7431" max="7431" width="10" style="16" customWidth="1"/>
    <col min="7432" max="7432" width="5.85546875" style="16" customWidth="1"/>
    <col min="7681" max="7681" width="19.28515625" style="16" customWidth="1"/>
    <col min="7682" max="7682" width="25" style="16" customWidth="1"/>
    <col min="7683" max="7683" width="17.28515625" style="16" customWidth="1"/>
    <col min="7685" max="7685" width="11.7109375" style="16" customWidth="1"/>
    <col min="7686" max="7686" width="4.42578125" style="16" customWidth="1"/>
    <col min="7687" max="7687" width="10" style="16" customWidth="1"/>
    <col min="7688" max="7688" width="5.85546875" style="16" customWidth="1"/>
    <col min="7937" max="7937" width="19.28515625" style="16" customWidth="1"/>
    <col min="7938" max="7938" width="25" style="16" customWidth="1"/>
    <col min="7939" max="7939" width="17.28515625" style="16" customWidth="1"/>
    <col min="7941" max="7941" width="11.7109375" style="16" customWidth="1"/>
    <col min="7942" max="7942" width="4.42578125" style="16" customWidth="1"/>
    <col min="7943" max="7943" width="10" style="16" customWidth="1"/>
    <col min="7944" max="7944" width="5.85546875" style="16" customWidth="1"/>
    <col min="8193" max="8193" width="19.28515625" style="16" customWidth="1"/>
    <col min="8194" max="8194" width="25" style="16" customWidth="1"/>
    <col min="8195" max="8195" width="17.28515625" style="16" customWidth="1"/>
    <col min="8197" max="8197" width="11.7109375" style="16" customWidth="1"/>
    <col min="8198" max="8198" width="4.42578125" style="16" customWidth="1"/>
    <col min="8199" max="8199" width="10" style="16" customWidth="1"/>
    <col min="8200" max="8200" width="5.85546875" style="16" customWidth="1"/>
    <col min="8449" max="8449" width="19.28515625" style="16" customWidth="1"/>
    <col min="8450" max="8450" width="25" style="16" customWidth="1"/>
    <col min="8451" max="8451" width="17.28515625" style="16" customWidth="1"/>
    <col min="8453" max="8453" width="11.7109375" style="16" customWidth="1"/>
    <col min="8454" max="8454" width="4.42578125" style="16" customWidth="1"/>
    <col min="8455" max="8455" width="10" style="16" customWidth="1"/>
    <col min="8456" max="8456" width="5.85546875" style="16" customWidth="1"/>
    <col min="8705" max="8705" width="19.28515625" style="16" customWidth="1"/>
    <col min="8706" max="8706" width="25" style="16" customWidth="1"/>
    <col min="8707" max="8707" width="17.28515625" style="16" customWidth="1"/>
    <col min="8709" max="8709" width="11.7109375" style="16" customWidth="1"/>
    <col min="8710" max="8710" width="4.42578125" style="16" customWidth="1"/>
    <col min="8711" max="8711" width="10" style="16" customWidth="1"/>
    <col min="8712" max="8712" width="5.85546875" style="16" customWidth="1"/>
    <col min="8961" max="8961" width="19.28515625" style="16" customWidth="1"/>
    <col min="8962" max="8962" width="25" style="16" customWidth="1"/>
    <col min="8963" max="8963" width="17.28515625" style="16" customWidth="1"/>
    <col min="8965" max="8965" width="11.7109375" style="16" customWidth="1"/>
    <col min="8966" max="8966" width="4.42578125" style="16" customWidth="1"/>
    <col min="8967" max="8967" width="10" style="16" customWidth="1"/>
    <col min="8968" max="8968" width="5.85546875" style="16" customWidth="1"/>
    <col min="9217" max="9217" width="19.28515625" style="16" customWidth="1"/>
    <col min="9218" max="9218" width="25" style="16" customWidth="1"/>
    <col min="9219" max="9219" width="17.28515625" style="16" customWidth="1"/>
    <col min="9221" max="9221" width="11.7109375" style="16" customWidth="1"/>
    <col min="9222" max="9222" width="4.42578125" style="16" customWidth="1"/>
    <col min="9223" max="9223" width="10" style="16" customWidth="1"/>
    <col min="9224" max="9224" width="5.85546875" style="16" customWidth="1"/>
    <col min="9473" max="9473" width="19.28515625" style="16" customWidth="1"/>
    <col min="9474" max="9474" width="25" style="16" customWidth="1"/>
    <col min="9475" max="9475" width="17.28515625" style="16" customWidth="1"/>
    <col min="9477" max="9477" width="11.7109375" style="16" customWidth="1"/>
    <col min="9478" max="9478" width="4.42578125" style="16" customWidth="1"/>
    <col min="9479" max="9479" width="10" style="16" customWidth="1"/>
    <col min="9480" max="9480" width="5.85546875" style="16" customWidth="1"/>
    <col min="9729" max="9729" width="19.28515625" style="16" customWidth="1"/>
    <col min="9730" max="9730" width="25" style="16" customWidth="1"/>
    <col min="9731" max="9731" width="17.28515625" style="16" customWidth="1"/>
    <col min="9733" max="9733" width="11.7109375" style="16" customWidth="1"/>
    <col min="9734" max="9734" width="4.42578125" style="16" customWidth="1"/>
    <col min="9735" max="9735" width="10" style="16" customWidth="1"/>
    <col min="9736" max="9736" width="5.85546875" style="16" customWidth="1"/>
    <col min="9985" max="9985" width="19.28515625" style="16" customWidth="1"/>
    <col min="9986" max="9986" width="25" style="16" customWidth="1"/>
    <col min="9987" max="9987" width="17.28515625" style="16" customWidth="1"/>
    <col min="9989" max="9989" width="11.7109375" style="16" customWidth="1"/>
    <col min="9990" max="9990" width="4.42578125" style="16" customWidth="1"/>
    <col min="9991" max="9991" width="10" style="16" customWidth="1"/>
    <col min="9992" max="9992" width="5.85546875" style="16" customWidth="1"/>
    <col min="10241" max="10241" width="19.28515625" style="16" customWidth="1"/>
    <col min="10242" max="10242" width="25" style="16" customWidth="1"/>
    <col min="10243" max="10243" width="17.28515625" style="16" customWidth="1"/>
    <col min="10245" max="10245" width="11.7109375" style="16" customWidth="1"/>
    <col min="10246" max="10246" width="4.42578125" style="16" customWidth="1"/>
    <col min="10247" max="10247" width="10" style="16" customWidth="1"/>
    <col min="10248" max="10248" width="5.85546875" style="16" customWidth="1"/>
    <col min="10497" max="10497" width="19.28515625" style="16" customWidth="1"/>
    <col min="10498" max="10498" width="25" style="16" customWidth="1"/>
    <col min="10499" max="10499" width="17.28515625" style="16" customWidth="1"/>
    <col min="10501" max="10501" width="11.7109375" style="16" customWidth="1"/>
    <col min="10502" max="10502" width="4.42578125" style="16" customWidth="1"/>
    <col min="10503" max="10503" width="10" style="16" customWidth="1"/>
    <col min="10504" max="10504" width="5.85546875" style="16" customWidth="1"/>
    <col min="10753" max="10753" width="19.28515625" style="16" customWidth="1"/>
    <col min="10754" max="10754" width="25" style="16" customWidth="1"/>
    <col min="10755" max="10755" width="17.28515625" style="16" customWidth="1"/>
    <col min="10757" max="10757" width="11.7109375" style="16" customWidth="1"/>
    <col min="10758" max="10758" width="4.42578125" style="16" customWidth="1"/>
    <col min="10759" max="10759" width="10" style="16" customWidth="1"/>
    <col min="10760" max="10760" width="5.85546875" style="16" customWidth="1"/>
    <col min="11009" max="11009" width="19.28515625" style="16" customWidth="1"/>
    <col min="11010" max="11010" width="25" style="16" customWidth="1"/>
    <col min="11011" max="11011" width="17.28515625" style="16" customWidth="1"/>
    <col min="11013" max="11013" width="11.7109375" style="16" customWidth="1"/>
    <col min="11014" max="11014" width="4.42578125" style="16" customWidth="1"/>
    <col min="11015" max="11015" width="10" style="16" customWidth="1"/>
    <col min="11016" max="11016" width="5.85546875" style="16" customWidth="1"/>
    <col min="11265" max="11265" width="19.28515625" style="16" customWidth="1"/>
    <col min="11266" max="11266" width="25" style="16" customWidth="1"/>
    <col min="11267" max="11267" width="17.28515625" style="16" customWidth="1"/>
    <col min="11269" max="11269" width="11.7109375" style="16" customWidth="1"/>
    <col min="11270" max="11270" width="4.42578125" style="16" customWidth="1"/>
    <col min="11271" max="11271" width="10" style="16" customWidth="1"/>
    <col min="11272" max="11272" width="5.85546875" style="16" customWidth="1"/>
    <col min="11521" max="11521" width="19.28515625" style="16" customWidth="1"/>
    <col min="11522" max="11522" width="25" style="16" customWidth="1"/>
    <col min="11523" max="11523" width="17.28515625" style="16" customWidth="1"/>
    <col min="11525" max="11525" width="11.7109375" style="16" customWidth="1"/>
    <col min="11526" max="11526" width="4.42578125" style="16" customWidth="1"/>
    <col min="11527" max="11527" width="10" style="16" customWidth="1"/>
    <col min="11528" max="11528" width="5.85546875" style="16" customWidth="1"/>
    <col min="11777" max="11777" width="19.28515625" style="16" customWidth="1"/>
    <col min="11778" max="11778" width="25" style="16" customWidth="1"/>
    <col min="11779" max="11779" width="17.28515625" style="16" customWidth="1"/>
    <col min="11781" max="11781" width="11.7109375" style="16" customWidth="1"/>
    <col min="11782" max="11782" width="4.42578125" style="16" customWidth="1"/>
    <col min="11783" max="11783" width="10" style="16" customWidth="1"/>
    <col min="11784" max="11784" width="5.85546875" style="16" customWidth="1"/>
    <col min="12033" max="12033" width="19.28515625" style="16" customWidth="1"/>
    <col min="12034" max="12034" width="25" style="16" customWidth="1"/>
    <col min="12035" max="12035" width="17.28515625" style="16" customWidth="1"/>
    <col min="12037" max="12037" width="11.7109375" style="16" customWidth="1"/>
    <col min="12038" max="12038" width="4.42578125" style="16" customWidth="1"/>
    <col min="12039" max="12039" width="10" style="16" customWidth="1"/>
    <col min="12040" max="12040" width="5.85546875" style="16" customWidth="1"/>
    <col min="12289" max="12289" width="19.28515625" style="16" customWidth="1"/>
    <col min="12290" max="12290" width="25" style="16" customWidth="1"/>
    <col min="12291" max="12291" width="17.28515625" style="16" customWidth="1"/>
    <col min="12293" max="12293" width="11.7109375" style="16" customWidth="1"/>
    <col min="12294" max="12294" width="4.42578125" style="16" customWidth="1"/>
    <col min="12295" max="12295" width="10" style="16" customWidth="1"/>
    <col min="12296" max="12296" width="5.85546875" style="16" customWidth="1"/>
    <col min="12545" max="12545" width="19.28515625" style="16" customWidth="1"/>
    <col min="12546" max="12546" width="25" style="16" customWidth="1"/>
    <col min="12547" max="12547" width="17.28515625" style="16" customWidth="1"/>
    <col min="12549" max="12549" width="11.7109375" style="16" customWidth="1"/>
    <col min="12550" max="12550" width="4.42578125" style="16" customWidth="1"/>
    <col min="12551" max="12551" width="10" style="16" customWidth="1"/>
    <col min="12552" max="12552" width="5.85546875" style="16" customWidth="1"/>
    <col min="12801" max="12801" width="19.28515625" style="16" customWidth="1"/>
    <col min="12802" max="12802" width="25" style="16" customWidth="1"/>
    <col min="12803" max="12803" width="17.28515625" style="16" customWidth="1"/>
    <col min="12805" max="12805" width="11.7109375" style="16" customWidth="1"/>
    <col min="12806" max="12806" width="4.42578125" style="16" customWidth="1"/>
    <col min="12807" max="12807" width="10" style="16" customWidth="1"/>
    <col min="12808" max="12808" width="5.85546875" style="16" customWidth="1"/>
    <col min="13057" max="13057" width="19.28515625" style="16" customWidth="1"/>
    <col min="13058" max="13058" width="25" style="16" customWidth="1"/>
    <col min="13059" max="13059" width="17.28515625" style="16" customWidth="1"/>
    <col min="13061" max="13061" width="11.7109375" style="16" customWidth="1"/>
    <col min="13062" max="13062" width="4.42578125" style="16" customWidth="1"/>
    <col min="13063" max="13063" width="10" style="16" customWidth="1"/>
    <col min="13064" max="13064" width="5.85546875" style="16" customWidth="1"/>
    <col min="13313" max="13313" width="19.28515625" style="16" customWidth="1"/>
    <col min="13314" max="13314" width="25" style="16" customWidth="1"/>
    <col min="13315" max="13315" width="17.28515625" style="16" customWidth="1"/>
    <col min="13317" max="13317" width="11.7109375" style="16" customWidth="1"/>
    <col min="13318" max="13318" width="4.42578125" style="16" customWidth="1"/>
    <col min="13319" max="13319" width="10" style="16" customWidth="1"/>
    <col min="13320" max="13320" width="5.85546875" style="16" customWidth="1"/>
    <col min="13569" max="13569" width="19.28515625" style="16" customWidth="1"/>
    <col min="13570" max="13570" width="25" style="16" customWidth="1"/>
    <col min="13571" max="13571" width="17.28515625" style="16" customWidth="1"/>
    <col min="13573" max="13573" width="11.7109375" style="16" customWidth="1"/>
    <col min="13574" max="13574" width="4.42578125" style="16" customWidth="1"/>
    <col min="13575" max="13575" width="10" style="16" customWidth="1"/>
    <col min="13576" max="13576" width="5.85546875" style="16" customWidth="1"/>
    <col min="13825" max="13825" width="19.28515625" style="16" customWidth="1"/>
    <col min="13826" max="13826" width="25" style="16" customWidth="1"/>
    <col min="13827" max="13827" width="17.28515625" style="16" customWidth="1"/>
    <col min="13829" max="13829" width="11.7109375" style="16" customWidth="1"/>
    <col min="13830" max="13830" width="4.42578125" style="16" customWidth="1"/>
    <col min="13831" max="13831" width="10" style="16" customWidth="1"/>
    <col min="13832" max="13832" width="5.85546875" style="16" customWidth="1"/>
    <col min="14081" max="14081" width="19.28515625" style="16" customWidth="1"/>
    <col min="14082" max="14082" width="25" style="16" customWidth="1"/>
    <col min="14083" max="14083" width="17.28515625" style="16" customWidth="1"/>
    <col min="14085" max="14085" width="11.7109375" style="16" customWidth="1"/>
    <col min="14086" max="14086" width="4.42578125" style="16" customWidth="1"/>
    <col min="14087" max="14087" width="10" style="16" customWidth="1"/>
    <col min="14088" max="14088" width="5.85546875" style="16" customWidth="1"/>
    <col min="14337" max="14337" width="19.28515625" style="16" customWidth="1"/>
    <col min="14338" max="14338" width="25" style="16" customWidth="1"/>
    <col min="14339" max="14339" width="17.28515625" style="16" customWidth="1"/>
    <col min="14341" max="14341" width="11.7109375" style="16" customWidth="1"/>
    <col min="14342" max="14342" width="4.42578125" style="16" customWidth="1"/>
    <col min="14343" max="14343" width="10" style="16" customWidth="1"/>
    <col min="14344" max="14344" width="5.85546875" style="16" customWidth="1"/>
    <col min="14593" max="14593" width="19.28515625" style="16" customWidth="1"/>
    <col min="14594" max="14594" width="25" style="16" customWidth="1"/>
    <col min="14595" max="14595" width="17.28515625" style="16" customWidth="1"/>
    <col min="14597" max="14597" width="11.7109375" style="16" customWidth="1"/>
    <col min="14598" max="14598" width="4.42578125" style="16" customWidth="1"/>
    <col min="14599" max="14599" width="10" style="16" customWidth="1"/>
    <col min="14600" max="14600" width="5.85546875" style="16" customWidth="1"/>
    <col min="14849" max="14849" width="19.28515625" style="16" customWidth="1"/>
    <col min="14850" max="14850" width="25" style="16" customWidth="1"/>
    <col min="14851" max="14851" width="17.28515625" style="16" customWidth="1"/>
    <col min="14853" max="14853" width="11.7109375" style="16" customWidth="1"/>
    <col min="14854" max="14854" width="4.42578125" style="16" customWidth="1"/>
    <col min="14855" max="14855" width="10" style="16" customWidth="1"/>
    <col min="14856" max="14856" width="5.85546875" style="16" customWidth="1"/>
    <col min="15105" max="15105" width="19.28515625" style="16" customWidth="1"/>
    <col min="15106" max="15106" width="25" style="16" customWidth="1"/>
    <col min="15107" max="15107" width="17.28515625" style="16" customWidth="1"/>
    <col min="15109" max="15109" width="11.7109375" style="16" customWidth="1"/>
    <col min="15110" max="15110" width="4.42578125" style="16" customWidth="1"/>
    <col min="15111" max="15111" width="10" style="16" customWidth="1"/>
    <col min="15112" max="15112" width="5.85546875" style="16" customWidth="1"/>
    <col min="15361" max="15361" width="19.28515625" style="16" customWidth="1"/>
    <col min="15362" max="15362" width="25" style="16" customWidth="1"/>
    <col min="15363" max="15363" width="17.28515625" style="16" customWidth="1"/>
    <col min="15365" max="15365" width="11.7109375" style="16" customWidth="1"/>
    <col min="15366" max="15366" width="4.42578125" style="16" customWidth="1"/>
    <col min="15367" max="15367" width="10" style="16" customWidth="1"/>
    <col min="15368" max="15368" width="5.85546875" style="16" customWidth="1"/>
    <col min="15617" max="15617" width="19.28515625" style="16" customWidth="1"/>
    <col min="15618" max="15618" width="25" style="16" customWidth="1"/>
    <col min="15619" max="15619" width="17.28515625" style="16" customWidth="1"/>
    <col min="15621" max="15621" width="11.7109375" style="16" customWidth="1"/>
    <col min="15622" max="15622" width="4.42578125" style="16" customWidth="1"/>
    <col min="15623" max="15623" width="10" style="16" customWidth="1"/>
    <col min="15624" max="15624" width="5.85546875" style="16" customWidth="1"/>
    <col min="15873" max="15873" width="19.28515625" style="16" customWidth="1"/>
    <col min="15874" max="15874" width="25" style="16" customWidth="1"/>
    <col min="15875" max="15875" width="17.28515625" style="16" customWidth="1"/>
    <col min="15877" max="15877" width="11.7109375" style="16" customWidth="1"/>
    <col min="15878" max="15878" width="4.42578125" style="16" customWidth="1"/>
    <col min="15879" max="15879" width="10" style="16" customWidth="1"/>
    <col min="15880" max="15880" width="5.85546875" style="16" customWidth="1"/>
    <col min="16129" max="16129" width="19.28515625" style="16" customWidth="1"/>
    <col min="16130" max="16130" width="25" style="16" customWidth="1"/>
    <col min="16131" max="16131" width="17.28515625" style="16" customWidth="1"/>
    <col min="16133" max="16133" width="11.7109375" style="16" customWidth="1"/>
    <col min="16134" max="16134" width="4.42578125" style="16" customWidth="1"/>
    <col min="16135" max="16135" width="10" style="16" customWidth="1"/>
    <col min="16136" max="16136" width="5.85546875" style="16" customWidth="1"/>
    <col min="16383" max="16384" width="9" style="16" customWidth="1"/>
  </cols>
  <sheetData>
    <row r="1" spans="1:8" s="5" customFormat="1" ht="15.75" customHeight="1">
      <c r="A1" s="102" t="s">
        <v>866</v>
      </c>
      <c r="B1" s="39" t="s">
        <v>60</v>
      </c>
      <c r="C1" s="39" t="s">
        <v>61</v>
      </c>
      <c r="D1" s="39" t="s">
        <v>62</v>
      </c>
      <c r="E1" s="39" t="s">
        <v>867</v>
      </c>
      <c r="F1" s="39"/>
      <c r="G1" s="39" t="s">
        <v>868</v>
      </c>
      <c r="H1" s="39"/>
    </row>
    <row r="2" spans="1:8" s="5" customFormat="1" ht="15.75" customHeight="1">
      <c r="A2" s="124" t="s">
        <v>46</v>
      </c>
      <c r="B2" s="125" t="s">
        <v>1168</v>
      </c>
      <c r="C2" s="147" t="s">
        <v>1169</v>
      </c>
      <c r="D2" s="128">
        <v>2</v>
      </c>
      <c r="E2" s="128"/>
      <c r="F2" s="128"/>
      <c r="G2" s="128"/>
      <c r="H2" s="128"/>
    </row>
    <row r="3" spans="1:8" s="5" customFormat="1" ht="15.75" customHeight="1">
      <c r="A3" s="124"/>
      <c r="B3" s="96" t="s">
        <v>1170</v>
      </c>
      <c r="C3" s="147" t="s">
        <v>1171</v>
      </c>
      <c r="D3" s="127">
        <v>6</v>
      </c>
      <c r="E3" s="127"/>
      <c r="F3" s="127"/>
      <c r="G3" s="127"/>
      <c r="H3" s="127"/>
    </row>
    <row r="4" spans="1:8" s="5" customFormat="1" ht="16.5">
      <c r="A4" s="124"/>
      <c r="B4" s="96"/>
      <c r="C4" s="147"/>
      <c r="D4" s="127"/>
      <c r="E4" s="128" t="s">
        <v>875</v>
      </c>
      <c r="F4" s="128">
        <f>SUM(D2:D3)</f>
        <v>8</v>
      </c>
      <c r="G4" s="128" t="s">
        <v>876</v>
      </c>
      <c r="H4" s="128">
        <v>2</v>
      </c>
    </row>
    <row r="5" spans="1:8" s="5" customFormat="1">
      <c r="A5" s="113"/>
      <c r="B5" s="106"/>
      <c r="C5" s="114"/>
      <c r="D5" s="115"/>
      <c r="E5" s="115"/>
      <c r="F5" s="115"/>
      <c r="G5" s="115"/>
      <c r="H5" s="115"/>
    </row>
    <row r="6" spans="1:8" s="5" customFormat="1" ht="15.75" customHeight="1">
      <c r="A6" s="124" t="s">
        <v>47</v>
      </c>
      <c r="B6" s="96" t="s">
        <v>1172</v>
      </c>
      <c r="C6" s="147"/>
      <c r="D6" s="127">
        <v>5</v>
      </c>
      <c r="E6" s="128"/>
      <c r="F6" s="128"/>
      <c r="G6" s="128"/>
      <c r="H6" s="128"/>
    </row>
    <row r="7" spans="1:8" s="5" customFormat="1" ht="16.5">
      <c r="A7" s="124"/>
      <c r="B7" s="96"/>
      <c r="C7" s="147"/>
      <c r="D7" s="127"/>
      <c r="E7" s="128" t="s">
        <v>875</v>
      </c>
      <c r="F7" s="128">
        <f>SUM(D5:D6)</f>
        <v>5</v>
      </c>
      <c r="G7" s="128" t="s">
        <v>876</v>
      </c>
      <c r="H7" s="128">
        <v>1</v>
      </c>
    </row>
    <row r="8" spans="1:8" s="5" customFormat="1">
      <c r="A8" s="113"/>
      <c r="B8" s="106"/>
      <c r="C8" s="114"/>
      <c r="D8" s="115"/>
      <c r="E8" s="115"/>
      <c r="F8" s="115"/>
      <c r="G8" s="115"/>
      <c r="H8" s="115"/>
    </row>
    <row r="9" spans="1:8" ht="15.75" customHeight="1">
      <c r="A9" s="103" t="s">
        <v>42</v>
      </c>
      <c r="B9" s="96" t="s">
        <v>979</v>
      </c>
      <c r="C9" s="129" t="s">
        <v>980</v>
      </c>
      <c r="D9" s="110">
        <v>3</v>
      </c>
      <c r="E9" s="17"/>
      <c r="F9" s="17"/>
      <c r="G9" s="17"/>
      <c r="H9" s="17"/>
    </row>
    <row r="10" spans="1:8" ht="63.75" customHeight="1">
      <c r="A10" s="124"/>
      <c r="B10" s="96" t="s">
        <v>981</v>
      </c>
      <c r="C10" s="129" t="s">
        <v>1173</v>
      </c>
      <c r="D10" s="110">
        <v>10</v>
      </c>
      <c r="E10" s="17"/>
      <c r="F10" s="17"/>
      <c r="G10" s="17"/>
      <c r="H10" s="17"/>
    </row>
    <row r="11" spans="1:8" ht="15.75" customHeight="1">
      <c r="A11" s="124"/>
      <c r="B11" s="96" t="s">
        <v>983</v>
      </c>
      <c r="C11" s="130" t="s">
        <v>1174</v>
      </c>
      <c r="D11" s="110">
        <v>4</v>
      </c>
      <c r="E11" s="17"/>
      <c r="F11" s="17"/>
      <c r="G11" s="17"/>
      <c r="H11" s="17"/>
    </row>
    <row r="12" spans="1:8" ht="15.75" customHeight="1">
      <c r="A12" s="124"/>
      <c r="B12" s="96" t="s">
        <v>1175</v>
      </c>
      <c r="C12" s="148" t="s">
        <v>1176</v>
      </c>
      <c r="D12" s="110">
        <v>5</v>
      </c>
      <c r="E12" s="17"/>
      <c r="F12" s="17"/>
      <c r="G12" s="17"/>
      <c r="H12" s="17"/>
    </row>
    <row r="13" spans="1:8" ht="15.75" customHeight="1">
      <c r="A13" s="103"/>
      <c r="B13" s="96" t="s">
        <v>1177</v>
      </c>
      <c r="C13" s="129" t="s">
        <v>1178</v>
      </c>
      <c r="D13" s="110">
        <v>1</v>
      </c>
      <c r="E13" s="17"/>
      <c r="F13" s="17"/>
      <c r="G13" s="17"/>
      <c r="H13" s="17"/>
    </row>
    <row r="14" spans="1:8" ht="15.75" customHeight="1">
      <c r="A14" s="103"/>
      <c r="B14" s="96" t="s">
        <v>1179</v>
      </c>
      <c r="C14" s="149" t="s">
        <v>1180</v>
      </c>
      <c r="D14" s="110">
        <v>10</v>
      </c>
      <c r="E14" s="17"/>
      <c r="F14" s="17"/>
      <c r="G14" s="17"/>
      <c r="H14" s="17"/>
    </row>
    <row r="15" spans="1:8" ht="31.5" customHeight="1">
      <c r="A15" s="103"/>
      <c r="B15" s="96" t="s">
        <v>1181</v>
      </c>
      <c r="C15" s="150" t="s">
        <v>1182</v>
      </c>
      <c r="D15" s="110">
        <v>2</v>
      </c>
      <c r="E15" s="17"/>
      <c r="F15" s="17"/>
      <c r="G15" s="17"/>
      <c r="H15" s="17"/>
    </row>
    <row r="16" spans="1:8" ht="31.5" customHeight="1">
      <c r="A16" s="103"/>
      <c r="B16" s="90" t="s">
        <v>275</v>
      </c>
      <c r="C16" s="131" t="s">
        <v>1183</v>
      </c>
      <c r="D16" s="110">
        <v>81</v>
      </c>
      <c r="E16" s="17"/>
      <c r="F16" s="17"/>
      <c r="G16" s="17"/>
      <c r="H16" s="17"/>
    </row>
    <row r="17" spans="1:8" ht="15.75" customHeight="1">
      <c r="A17" s="103"/>
      <c r="B17" s="96" t="s">
        <v>1184</v>
      </c>
      <c r="C17" s="150" t="s">
        <v>1185</v>
      </c>
      <c r="D17" s="110">
        <v>25</v>
      </c>
      <c r="E17" s="17"/>
      <c r="F17" s="17"/>
      <c r="G17" s="17"/>
      <c r="H17" s="17"/>
    </row>
    <row r="18" spans="1:8" ht="15.75" customHeight="1">
      <c r="A18" s="103"/>
      <c r="B18" s="96" t="s">
        <v>986</v>
      </c>
      <c r="C18" s="132" t="s">
        <v>987</v>
      </c>
      <c r="D18" s="110">
        <v>2</v>
      </c>
      <c r="E18" s="17"/>
      <c r="F18" s="17"/>
      <c r="G18" s="17"/>
      <c r="H18" s="17"/>
    </row>
    <row r="19" spans="1:8" ht="15.75" customHeight="1">
      <c r="A19" s="103"/>
      <c r="B19" s="96" t="s">
        <v>1186</v>
      </c>
      <c r="C19" s="150" t="s">
        <v>1187</v>
      </c>
      <c r="D19" s="110">
        <v>8</v>
      </c>
      <c r="E19" s="17"/>
      <c r="F19" s="17"/>
      <c r="G19" s="17"/>
      <c r="H19" s="17"/>
    </row>
    <row r="20" spans="1:8" ht="15.75" customHeight="1">
      <c r="A20" s="103"/>
      <c r="B20" s="96" t="s">
        <v>1188</v>
      </c>
      <c r="C20" s="150" t="s">
        <v>1189</v>
      </c>
      <c r="D20" s="110">
        <v>3</v>
      </c>
      <c r="E20" s="17"/>
      <c r="F20" s="17"/>
      <c r="G20" s="17"/>
      <c r="H20" s="17"/>
    </row>
    <row r="21" spans="1:8" ht="15.75" customHeight="1">
      <c r="A21" s="103"/>
      <c r="B21" s="49" t="s">
        <v>1190</v>
      </c>
      <c r="C21" s="129" t="s">
        <v>1191</v>
      </c>
      <c r="D21" s="110">
        <v>8</v>
      </c>
      <c r="E21" s="17"/>
      <c r="F21" s="17"/>
      <c r="G21" s="17"/>
      <c r="H21" s="17"/>
    </row>
    <row r="22" spans="1:8" ht="15.75" customHeight="1">
      <c r="A22" s="103"/>
      <c r="B22" s="133" t="s">
        <v>535</v>
      </c>
      <c r="C22" s="134" t="s">
        <v>1192</v>
      </c>
      <c r="D22" s="110">
        <v>1</v>
      </c>
      <c r="E22" s="17"/>
      <c r="F22" s="17"/>
      <c r="G22" s="17"/>
      <c r="H22" s="17"/>
    </row>
    <row r="23" spans="1:8" ht="15.75" customHeight="1">
      <c r="A23" s="103"/>
      <c r="B23" s="96" t="s">
        <v>1193</v>
      </c>
      <c r="C23" s="151" t="s">
        <v>1194</v>
      </c>
      <c r="D23" s="110">
        <v>3</v>
      </c>
      <c r="E23" s="17"/>
      <c r="F23" s="17"/>
      <c r="G23" s="17"/>
      <c r="H23" s="17"/>
    </row>
    <row r="24" spans="1:8" ht="15.75" customHeight="1">
      <c r="A24" s="103"/>
      <c r="B24" s="96" t="s">
        <v>281</v>
      </c>
      <c r="C24" s="132" t="s">
        <v>1195</v>
      </c>
      <c r="D24" s="110">
        <v>38</v>
      </c>
      <c r="E24" s="17"/>
      <c r="F24" s="17"/>
      <c r="G24" s="17"/>
      <c r="H24" s="17"/>
    </row>
    <row r="25" spans="1:8" ht="15.75" customHeight="1">
      <c r="A25" s="103"/>
      <c r="B25" s="96" t="s">
        <v>990</v>
      </c>
      <c r="C25" s="129" t="s">
        <v>1196</v>
      </c>
      <c r="D25" s="110">
        <v>18</v>
      </c>
      <c r="E25" s="17"/>
      <c r="F25" s="17"/>
      <c r="G25" s="17"/>
      <c r="H25" s="17"/>
    </row>
    <row r="26" spans="1:8" ht="15.75" customHeight="1">
      <c r="A26" s="103"/>
      <c r="B26" s="96" t="s">
        <v>752</v>
      </c>
      <c r="C26" s="152" t="s">
        <v>1197</v>
      </c>
      <c r="D26" s="110">
        <v>3</v>
      </c>
      <c r="E26" s="17"/>
      <c r="F26" s="17"/>
      <c r="G26" s="17"/>
      <c r="H26" s="17"/>
    </row>
    <row r="27" spans="1:8" ht="31.5" customHeight="1">
      <c r="A27" s="103"/>
      <c r="B27" s="96" t="s">
        <v>283</v>
      </c>
      <c r="C27" s="129" t="s">
        <v>1198</v>
      </c>
      <c r="D27" s="110">
        <v>9</v>
      </c>
      <c r="E27" s="17"/>
      <c r="F27" s="17"/>
      <c r="G27" s="17"/>
      <c r="H27" s="17"/>
    </row>
    <row r="28" spans="1:8" ht="15.75" customHeight="1">
      <c r="A28" s="103"/>
      <c r="B28" s="133" t="s">
        <v>993</v>
      </c>
      <c r="C28" s="135" t="s">
        <v>1199</v>
      </c>
      <c r="D28" s="110">
        <v>1</v>
      </c>
      <c r="E28" s="17"/>
      <c r="F28" s="17"/>
      <c r="G28" s="17"/>
      <c r="H28" s="17"/>
    </row>
    <row r="29" spans="1:8" ht="15.75" customHeight="1">
      <c r="A29" s="103"/>
      <c r="B29" s="49" t="s">
        <v>995</v>
      </c>
      <c r="C29" s="129" t="s">
        <v>1200</v>
      </c>
      <c r="D29" s="110">
        <v>8</v>
      </c>
      <c r="E29" s="17"/>
      <c r="F29" s="17"/>
      <c r="G29" s="17"/>
      <c r="H29" s="17"/>
    </row>
    <row r="30" spans="1:8" ht="15.75" customHeight="1">
      <c r="A30" s="103"/>
      <c r="B30" s="49" t="s">
        <v>515</v>
      </c>
      <c r="C30" s="153" t="s">
        <v>1201</v>
      </c>
      <c r="D30" s="110">
        <v>2</v>
      </c>
      <c r="E30" s="17"/>
      <c r="F30" s="17"/>
      <c r="G30" s="17"/>
      <c r="H30" s="17"/>
    </row>
    <row r="31" spans="1:8" ht="15.75" customHeight="1">
      <c r="A31" s="103"/>
      <c r="B31" s="49" t="s">
        <v>781</v>
      </c>
      <c r="C31" s="135" t="s">
        <v>1202</v>
      </c>
      <c r="D31" s="110">
        <v>3</v>
      </c>
      <c r="E31" s="17"/>
      <c r="F31" s="17"/>
      <c r="G31" s="17"/>
      <c r="H31" s="17"/>
    </row>
    <row r="32" spans="1:8" ht="15.75" customHeight="1">
      <c r="A32" s="103"/>
      <c r="B32" s="49" t="s">
        <v>1203</v>
      </c>
      <c r="C32" s="131" t="s">
        <v>1204</v>
      </c>
      <c r="D32" s="110">
        <v>2</v>
      </c>
      <c r="E32" s="17"/>
      <c r="F32" s="17"/>
      <c r="G32" s="17"/>
      <c r="H32" s="17"/>
    </row>
    <row r="33" spans="1:8" ht="15.75" customHeight="1">
      <c r="A33" s="103"/>
      <c r="B33" s="96" t="s">
        <v>772</v>
      </c>
      <c r="C33" s="129" t="s">
        <v>773</v>
      </c>
      <c r="D33" s="110">
        <v>1</v>
      </c>
      <c r="E33" s="17"/>
      <c r="F33" s="17"/>
      <c r="G33" s="17"/>
      <c r="H33" s="17"/>
    </row>
    <row r="34" spans="1:8" ht="15.75" customHeight="1">
      <c r="A34" s="103"/>
      <c r="B34" s="96" t="s">
        <v>1205</v>
      </c>
      <c r="C34" s="134" t="s">
        <v>1206</v>
      </c>
      <c r="D34" s="110">
        <v>3</v>
      </c>
      <c r="E34" s="17"/>
      <c r="F34" s="17"/>
      <c r="G34" s="17"/>
      <c r="H34" s="17"/>
    </row>
    <row r="35" spans="1:8" ht="15.75" customHeight="1">
      <c r="A35" s="103"/>
      <c r="B35" s="96" t="s">
        <v>309</v>
      </c>
      <c r="C35" s="154" t="s">
        <v>1207</v>
      </c>
      <c r="D35" s="110">
        <v>1</v>
      </c>
      <c r="E35" s="17"/>
      <c r="F35" s="17"/>
      <c r="G35" s="17"/>
      <c r="H35" s="17"/>
    </row>
    <row r="36" spans="1:8" ht="15.75" customHeight="1">
      <c r="A36" s="103"/>
      <c r="B36" s="96" t="s">
        <v>1208</v>
      </c>
      <c r="C36" s="149" t="s">
        <v>1209</v>
      </c>
      <c r="D36" s="110">
        <v>2</v>
      </c>
      <c r="E36" s="17"/>
      <c r="F36" s="17"/>
      <c r="G36" s="17"/>
      <c r="H36" s="17"/>
    </row>
    <row r="37" spans="1:8" ht="15.75" customHeight="1">
      <c r="A37" s="103"/>
      <c r="B37" s="96" t="s">
        <v>757</v>
      </c>
      <c r="C37" s="129" t="s">
        <v>1210</v>
      </c>
      <c r="D37" s="110">
        <v>1</v>
      </c>
      <c r="E37" s="17"/>
      <c r="F37" s="17"/>
      <c r="G37" s="17"/>
      <c r="H37" s="17"/>
    </row>
    <row r="38" spans="1:8" ht="15.75" customHeight="1">
      <c r="A38" s="103"/>
      <c r="B38" s="96" t="s">
        <v>1211</v>
      </c>
      <c r="C38" s="134" t="s">
        <v>1212</v>
      </c>
      <c r="D38" s="110">
        <v>1</v>
      </c>
      <c r="E38" s="17"/>
      <c r="F38" s="17"/>
      <c r="G38" s="17"/>
      <c r="H38" s="17"/>
    </row>
    <row r="39" spans="1:8" ht="15.75" customHeight="1">
      <c r="A39" s="103"/>
      <c r="B39" s="96" t="s">
        <v>533</v>
      </c>
      <c r="C39" s="155" t="s">
        <v>1213</v>
      </c>
      <c r="D39" s="110">
        <v>2</v>
      </c>
      <c r="E39" s="17"/>
      <c r="F39" s="17"/>
      <c r="G39" s="17"/>
      <c r="H39" s="17"/>
    </row>
    <row r="40" spans="1:8" ht="15.75" customHeight="1">
      <c r="A40" s="103"/>
      <c r="B40" s="96" t="s">
        <v>508</v>
      </c>
      <c r="C40" s="129" t="s">
        <v>1214</v>
      </c>
      <c r="D40" s="110">
        <v>2</v>
      </c>
      <c r="E40" s="17"/>
      <c r="F40" s="17"/>
      <c r="G40" s="17"/>
      <c r="H40" s="17"/>
    </row>
    <row r="41" spans="1:8" ht="15.75" customHeight="1">
      <c r="A41" s="103"/>
      <c r="B41" s="51" t="s">
        <v>1215</v>
      </c>
      <c r="C41" s="139" t="s">
        <v>1215</v>
      </c>
      <c r="D41" s="17">
        <v>2</v>
      </c>
      <c r="E41" s="17"/>
      <c r="F41" s="17"/>
      <c r="G41" s="17"/>
      <c r="H41" s="17"/>
    </row>
    <row r="42" spans="1:8">
      <c r="A42" s="103"/>
      <c r="B42"/>
      <c r="C42" s="32"/>
      <c r="D42" s="17"/>
      <c r="E42" s="17" t="s">
        <v>875</v>
      </c>
      <c r="F42" s="17">
        <f>SUM(D9:D41)</f>
        <v>265</v>
      </c>
      <c r="G42" s="17" t="s">
        <v>876</v>
      </c>
      <c r="H42" s="17">
        <f>COUNTIF(C9:C41,"*")</f>
        <v>33</v>
      </c>
    </row>
    <row r="43" spans="1:8" ht="15.75" customHeight="1">
      <c r="A43" s="103"/>
      <c r="B43" s="96"/>
      <c r="C43" s="96"/>
      <c r="D43" s="17"/>
      <c r="E43" s="39" t="s">
        <v>145</v>
      </c>
      <c r="F43" s="39">
        <f>SUM(F4:F42)</f>
        <v>278</v>
      </c>
      <c r="G43" s="39" t="s">
        <v>146</v>
      </c>
      <c r="H43" s="29">
        <f>SUM(H1:H42)</f>
        <v>36</v>
      </c>
    </row>
    <row r="44" spans="1:8">
      <c r="A44" s="78"/>
      <c r="C44" s="1"/>
      <c r="D44" s="2"/>
      <c r="H44"/>
    </row>
    <row r="45" spans="1:8">
      <c r="A45" s="78"/>
      <c r="C45" s="1"/>
      <c r="D45" s="2"/>
      <c r="H45"/>
    </row>
    <row r="46" spans="1:8">
      <c r="A46" s="78"/>
      <c r="C46" s="1"/>
      <c r="D46" s="2"/>
      <c r="H46"/>
    </row>
    <row r="47" spans="1:8">
      <c r="A47" s="78"/>
      <c r="C47" s="1"/>
      <c r="D47" s="2"/>
      <c r="H47"/>
    </row>
    <row r="48" spans="1:8" ht="36" customHeight="1"/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WVJ85"/>
  <sheetViews>
    <sheetView zoomScale="80" zoomScaleNormal="80" workbookViewId="0">
      <pane ySplit="1" topLeftCell="A2" activePane="bottomLeft" state="frozen"/>
      <selection pane="bottomLeft"/>
    </sheetView>
  </sheetViews>
  <sheetFormatPr defaultColWidth="8.85546875" defaultRowHeight="15.75"/>
  <cols>
    <col min="1" max="1" width="38.85546875" style="78" customWidth="1"/>
    <col min="2" max="2" width="85" style="78" customWidth="1"/>
    <col min="3" max="3" width="9" style="1" customWidth="1"/>
    <col min="4" max="4" width="10.28515625" style="16" customWidth="1"/>
    <col min="5" max="5" width="6.28515625" style="16" customWidth="1"/>
    <col min="6" max="6" width="11.85546875" style="16" customWidth="1"/>
    <col min="7" max="7" width="5.140625" style="16" customWidth="1"/>
    <col min="257" max="257" width="20.140625" style="16" customWidth="1"/>
    <col min="258" max="258" width="21.85546875" style="16" customWidth="1"/>
    <col min="513" max="513" width="20.140625" style="16" customWidth="1"/>
    <col min="514" max="514" width="21.85546875" style="16" customWidth="1"/>
    <col min="769" max="769" width="20.140625" style="16" customWidth="1"/>
    <col min="770" max="770" width="21.85546875" style="16" customWidth="1"/>
    <col min="1025" max="1025" width="20.140625" style="16" customWidth="1"/>
    <col min="1026" max="1026" width="21.85546875" style="16" customWidth="1"/>
    <col min="1281" max="1281" width="20.140625" style="16" customWidth="1"/>
    <col min="1282" max="1282" width="21.85546875" style="16" customWidth="1"/>
    <col min="1537" max="1537" width="20.140625" style="16" customWidth="1"/>
    <col min="1538" max="1538" width="21.85546875" style="16" customWidth="1"/>
    <col min="1793" max="1793" width="20.140625" style="16" customWidth="1"/>
    <col min="1794" max="1794" width="21.85546875" style="16" customWidth="1"/>
    <col min="2049" max="2049" width="20.140625" style="16" customWidth="1"/>
    <col min="2050" max="2050" width="21.85546875" style="16" customWidth="1"/>
    <col min="2305" max="2305" width="20.140625" style="16" customWidth="1"/>
    <col min="2306" max="2306" width="21.85546875" style="16" customWidth="1"/>
    <col min="2561" max="2561" width="20.140625" style="16" customWidth="1"/>
    <col min="2562" max="2562" width="21.85546875" style="16" customWidth="1"/>
    <col min="2817" max="2817" width="20.140625" style="16" customWidth="1"/>
    <col min="2818" max="2818" width="21.85546875" style="16" customWidth="1"/>
    <col min="3073" max="3073" width="20.140625" style="16" customWidth="1"/>
    <col min="3074" max="3074" width="21.85546875" style="16" customWidth="1"/>
    <col min="3329" max="3329" width="20.140625" style="16" customWidth="1"/>
    <col min="3330" max="3330" width="21.85546875" style="16" customWidth="1"/>
    <col min="3585" max="3585" width="20.140625" style="16" customWidth="1"/>
    <col min="3586" max="3586" width="21.85546875" style="16" customWidth="1"/>
    <col min="3841" max="3841" width="20.140625" style="16" customWidth="1"/>
    <col min="3842" max="3842" width="21.85546875" style="16" customWidth="1"/>
    <col min="4097" max="4097" width="20.140625" style="16" customWidth="1"/>
    <col min="4098" max="4098" width="21.85546875" style="16" customWidth="1"/>
    <col min="4353" max="4353" width="20.140625" style="16" customWidth="1"/>
    <col min="4354" max="4354" width="21.85546875" style="16" customWidth="1"/>
    <col min="4609" max="4609" width="20.140625" style="16" customWidth="1"/>
    <col min="4610" max="4610" width="21.85546875" style="16" customWidth="1"/>
    <col min="4865" max="4865" width="20.140625" style="16" customWidth="1"/>
    <col min="4866" max="4866" width="21.85546875" style="16" customWidth="1"/>
    <col min="5121" max="5121" width="20.140625" style="16" customWidth="1"/>
    <col min="5122" max="5122" width="21.85546875" style="16" customWidth="1"/>
    <col min="5377" max="5377" width="20.140625" style="16" customWidth="1"/>
    <col min="5378" max="5378" width="21.85546875" style="16" customWidth="1"/>
    <col min="5633" max="5633" width="20.140625" style="16" customWidth="1"/>
    <col min="5634" max="5634" width="21.85546875" style="16" customWidth="1"/>
    <col min="5889" max="5889" width="20.140625" style="16" customWidth="1"/>
    <col min="5890" max="5890" width="21.85546875" style="16" customWidth="1"/>
    <col min="6145" max="6145" width="20.140625" style="16" customWidth="1"/>
    <col min="6146" max="6146" width="21.85546875" style="16" customWidth="1"/>
    <col min="6401" max="6401" width="20.140625" style="16" customWidth="1"/>
    <col min="6402" max="6402" width="21.85546875" style="16" customWidth="1"/>
    <col min="6657" max="6657" width="20.140625" style="16" customWidth="1"/>
    <col min="6658" max="6658" width="21.85546875" style="16" customWidth="1"/>
    <col min="6913" max="6913" width="20.140625" style="16" customWidth="1"/>
    <col min="6914" max="6914" width="21.85546875" style="16" customWidth="1"/>
    <col min="7169" max="7169" width="20.140625" style="16" customWidth="1"/>
    <col min="7170" max="7170" width="21.85546875" style="16" customWidth="1"/>
    <col min="7425" max="7425" width="20.140625" style="16" customWidth="1"/>
    <col min="7426" max="7426" width="21.85546875" style="16" customWidth="1"/>
    <col min="7681" max="7681" width="20.140625" style="16" customWidth="1"/>
    <col min="7682" max="7682" width="21.85546875" style="16" customWidth="1"/>
    <col min="7937" max="7937" width="20.140625" style="16" customWidth="1"/>
    <col min="7938" max="7938" width="21.85546875" style="16" customWidth="1"/>
    <col min="8193" max="8193" width="20.140625" style="16" customWidth="1"/>
    <col min="8194" max="8194" width="21.85546875" style="16" customWidth="1"/>
    <col min="8449" max="8449" width="20.140625" style="16" customWidth="1"/>
    <col min="8450" max="8450" width="21.85546875" style="16" customWidth="1"/>
    <col min="8705" max="8705" width="20.140625" style="16" customWidth="1"/>
    <col min="8706" max="8706" width="21.85546875" style="16" customWidth="1"/>
    <col min="8961" max="8961" width="20.140625" style="16" customWidth="1"/>
    <col min="8962" max="8962" width="21.85546875" style="16" customWidth="1"/>
    <col min="9217" max="9217" width="20.140625" style="16" customWidth="1"/>
    <col min="9218" max="9218" width="21.85546875" style="16" customWidth="1"/>
    <col min="9473" max="9473" width="20.140625" style="16" customWidth="1"/>
    <col min="9474" max="9474" width="21.85546875" style="16" customWidth="1"/>
    <col min="9729" max="9729" width="20.140625" style="16" customWidth="1"/>
    <col min="9730" max="9730" width="21.85546875" style="16" customWidth="1"/>
    <col min="9985" max="9985" width="20.140625" style="16" customWidth="1"/>
    <col min="9986" max="9986" width="21.85546875" style="16" customWidth="1"/>
    <col min="10241" max="10241" width="20.140625" style="16" customWidth="1"/>
    <col min="10242" max="10242" width="21.85546875" style="16" customWidth="1"/>
    <col min="10497" max="10497" width="20.140625" style="16" customWidth="1"/>
    <col min="10498" max="10498" width="21.85546875" style="16" customWidth="1"/>
    <col min="10753" max="10753" width="20.140625" style="16" customWidth="1"/>
    <col min="10754" max="10754" width="21.85546875" style="16" customWidth="1"/>
    <col min="11009" max="11009" width="20.140625" style="16" customWidth="1"/>
    <col min="11010" max="11010" width="21.85546875" style="16" customWidth="1"/>
    <col min="11265" max="11265" width="20.140625" style="16" customWidth="1"/>
    <col min="11266" max="11266" width="21.85546875" style="16" customWidth="1"/>
    <col min="11521" max="11521" width="20.140625" style="16" customWidth="1"/>
    <col min="11522" max="11522" width="21.85546875" style="16" customWidth="1"/>
    <col min="11777" max="11777" width="20.140625" style="16" customWidth="1"/>
    <col min="11778" max="11778" width="21.85546875" style="16" customWidth="1"/>
    <col min="12033" max="12033" width="20.140625" style="16" customWidth="1"/>
    <col min="12034" max="12034" width="21.85546875" style="16" customWidth="1"/>
    <col min="12289" max="12289" width="20.140625" style="16" customWidth="1"/>
    <col min="12290" max="12290" width="21.85546875" style="16" customWidth="1"/>
    <col min="12545" max="12545" width="20.140625" style="16" customWidth="1"/>
    <col min="12546" max="12546" width="21.85546875" style="16" customWidth="1"/>
    <col min="12801" max="12801" width="20.140625" style="16" customWidth="1"/>
    <col min="12802" max="12802" width="21.85546875" style="16" customWidth="1"/>
    <col min="13057" max="13057" width="20.140625" style="16" customWidth="1"/>
    <col min="13058" max="13058" width="21.85546875" style="16" customWidth="1"/>
    <col min="13313" max="13313" width="20.140625" style="16" customWidth="1"/>
    <col min="13314" max="13314" width="21.85546875" style="16" customWidth="1"/>
    <col min="13569" max="13569" width="20.140625" style="16" customWidth="1"/>
    <col min="13570" max="13570" width="21.85546875" style="16" customWidth="1"/>
    <col min="13825" max="13825" width="20.140625" style="16" customWidth="1"/>
    <col min="13826" max="13826" width="21.85546875" style="16" customWidth="1"/>
    <col min="14081" max="14081" width="20.140625" style="16" customWidth="1"/>
    <col min="14082" max="14082" width="21.85546875" style="16" customWidth="1"/>
    <col min="14337" max="14337" width="20.140625" style="16" customWidth="1"/>
    <col min="14338" max="14338" width="21.85546875" style="16" customWidth="1"/>
    <col min="14593" max="14593" width="20.140625" style="16" customWidth="1"/>
    <col min="14594" max="14594" width="21.85546875" style="16" customWidth="1"/>
    <col min="14849" max="14849" width="20.140625" style="16" customWidth="1"/>
    <col min="14850" max="14850" width="21.85546875" style="16" customWidth="1"/>
    <col min="15105" max="15105" width="20.140625" style="16" customWidth="1"/>
    <col min="15106" max="15106" width="21.85546875" style="16" customWidth="1"/>
    <col min="15361" max="15361" width="20.140625" style="16" customWidth="1"/>
    <col min="15362" max="15362" width="21.85546875" style="16" customWidth="1"/>
    <col min="15617" max="15617" width="20.140625" style="16" customWidth="1"/>
    <col min="15618" max="15618" width="21.85546875" style="16" customWidth="1"/>
    <col min="15873" max="15873" width="20.140625" style="16" customWidth="1"/>
    <col min="15874" max="15874" width="21.85546875" style="16" customWidth="1"/>
    <col min="16129" max="16129" width="20.140625" style="16" customWidth="1"/>
    <col min="16130" max="16130" width="21.85546875" style="16" customWidth="1"/>
  </cols>
  <sheetData>
    <row r="1" spans="1:7" ht="15.75" customHeight="1">
      <c r="A1" s="39" t="s">
        <v>60</v>
      </c>
      <c r="B1" s="39" t="s">
        <v>61</v>
      </c>
      <c r="C1" s="39" t="s">
        <v>1038</v>
      </c>
      <c r="D1" s="32"/>
      <c r="E1" s="32"/>
      <c r="F1" s="32"/>
      <c r="G1" s="32"/>
    </row>
    <row r="2" spans="1:7" ht="15.75" customHeight="1">
      <c r="A2" s="90" t="s">
        <v>105</v>
      </c>
      <c r="B2" s="91" t="s">
        <v>1043</v>
      </c>
      <c r="C2" s="100">
        <v>7</v>
      </c>
      <c r="D2" s="32"/>
      <c r="E2" s="32"/>
      <c r="F2" s="32"/>
      <c r="G2" s="32"/>
    </row>
    <row r="3" spans="1:7" ht="15.75" customHeight="1">
      <c r="A3" s="90" t="s">
        <v>573</v>
      </c>
      <c r="B3" s="90" t="s">
        <v>1216</v>
      </c>
      <c r="C3" s="100">
        <v>3</v>
      </c>
      <c r="D3" s="32"/>
      <c r="E3" s="32"/>
      <c r="F3" s="32"/>
      <c r="G3" s="32"/>
    </row>
    <row r="4" spans="1:7" ht="15.75" customHeight="1">
      <c r="A4" s="90" t="s">
        <v>1217</v>
      </c>
      <c r="B4" s="96" t="s">
        <v>1218</v>
      </c>
      <c r="C4" s="100">
        <v>3</v>
      </c>
      <c r="D4" s="32"/>
      <c r="E4" s="32"/>
      <c r="F4" s="32"/>
      <c r="G4" s="32"/>
    </row>
    <row r="5" spans="1:7" ht="18" customHeight="1">
      <c r="A5" s="90" t="s">
        <v>1219</v>
      </c>
      <c r="B5" s="90" t="s">
        <v>1220</v>
      </c>
      <c r="C5" s="100">
        <v>4</v>
      </c>
      <c r="D5" s="32"/>
      <c r="E5" s="32"/>
      <c r="F5" s="32"/>
      <c r="G5" s="32"/>
    </row>
    <row r="6" spans="1:7" ht="15.75" customHeight="1">
      <c r="A6" s="90" t="s">
        <v>1044</v>
      </c>
      <c r="B6" s="96" t="s">
        <v>1045</v>
      </c>
      <c r="C6" s="100">
        <v>1</v>
      </c>
      <c r="D6" s="32"/>
      <c r="E6" s="32"/>
      <c r="F6" s="32"/>
      <c r="G6" s="32"/>
    </row>
    <row r="7" spans="1:7" ht="15.75" customHeight="1">
      <c r="A7" s="90" t="s">
        <v>594</v>
      </c>
      <c r="B7" s="93" t="s">
        <v>1221</v>
      </c>
      <c r="C7" s="100">
        <v>5</v>
      </c>
      <c r="D7" s="32"/>
      <c r="E7" s="32"/>
      <c r="F7" s="32"/>
      <c r="G7" s="32"/>
    </row>
    <row r="8" spans="1:7" ht="15.75" customHeight="1">
      <c r="A8" s="90" t="s">
        <v>1222</v>
      </c>
      <c r="B8" s="96" t="s">
        <v>1223</v>
      </c>
      <c r="C8" s="100">
        <v>2</v>
      </c>
      <c r="D8" s="32"/>
      <c r="E8" s="32"/>
      <c r="F8" s="32"/>
      <c r="G8" s="32"/>
    </row>
    <row r="9" spans="1:7" ht="15.75" customHeight="1">
      <c r="A9" s="90" t="s">
        <v>1224</v>
      </c>
      <c r="B9" s="90" t="s">
        <v>1225</v>
      </c>
      <c r="C9" s="100">
        <v>1</v>
      </c>
      <c r="D9" s="32"/>
      <c r="E9" s="32"/>
      <c r="F9" s="32"/>
      <c r="G9" s="32"/>
    </row>
    <row r="10" spans="1:7" ht="15.75" customHeight="1">
      <c r="A10" s="90" t="s">
        <v>1226</v>
      </c>
      <c r="B10" s="94" t="s">
        <v>1227</v>
      </c>
      <c r="C10" s="100">
        <v>2</v>
      </c>
      <c r="D10" s="32"/>
      <c r="E10" s="32"/>
      <c r="F10" s="32"/>
      <c r="G10" s="32"/>
    </row>
    <row r="11" spans="1:7" ht="15.75" customHeight="1">
      <c r="A11" s="90" t="s">
        <v>1228</v>
      </c>
      <c r="B11" s="90" t="s">
        <v>1229</v>
      </c>
      <c r="C11" s="100">
        <v>2</v>
      </c>
      <c r="D11" s="32"/>
      <c r="E11" s="32"/>
      <c r="F11" s="32"/>
      <c r="G11" s="32"/>
    </row>
    <row r="12" spans="1:7" ht="15.75" customHeight="1">
      <c r="A12" s="90" t="s">
        <v>1230</v>
      </c>
      <c r="B12" s="96" t="s">
        <v>1231</v>
      </c>
      <c r="C12" s="100">
        <v>1</v>
      </c>
      <c r="D12" s="32"/>
      <c r="E12" s="32"/>
      <c r="F12" s="32"/>
      <c r="G12" s="32"/>
    </row>
    <row r="13" spans="1:7" ht="15.75" customHeight="1">
      <c r="A13" s="35" t="s">
        <v>1232</v>
      </c>
      <c r="B13" s="91" t="s">
        <v>1233</v>
      </c>
      <c r="C13" s="100">
        <v>1</v>
      </c>
      <c r="D13" s="32"/>
      <c r="E13" s="32"/>
      <c r="F13" s="32"/>
      <c r="G13" s="32"/>
    </row>
    <row r="14" spans="1:7" ht="15.75" customHeight="1">
      <c r="A14" s="90" t="s">
        <v>1234</v>
      </c>
      <c r="B14" s="90" t="s">
        <v>1235</v>
      </c>
      <c r="C14" s="100">
        <v>1</v>
      </c>
      <c r="D14" s="32"/>
      <c r="E14" s="32"/>
      <c r="F14" s="32"/>
      <c r="G14" s="32"/>
    </row>
    <row r="15" spans="1:7" ht="15.75" customHeight="1">
      <c r="A15" s="90" t="s">
        <v>133</v>
      </c>
      <c r="B15" s="90" t="s">
        <v>1236</v>
      </c>
      <c r="C15" s="100">
        <v>3</v>
      </c>
      <c r="D15" s="32"/>
      <c r="E15" s="32"/>
      <c r="F15" s="32"/>
      <c r="G15" s="32"/>
    </row>
    <row r="16" spans="1:7" ht="15.75" customHeight="1">
      <c r="A16" s="90" t="s">
        <v>1237</v>
      </c>
      <c r="B16" s="96" t="s">
        <v>1238</v>
      </c>
      <c r="C16" s="100">
        <v>2</v>
      </c>
      <c r="D16" s="32"/>
      <c r="E16" s="32"/>
      <c r="F16" s="32"/>
      <c r="G16" s="32"/>
    </row>
    <row r="17" spans="1:7" ht="15.75" customHeight="1">
      <c r="A17" s="90" t="s">
        <v>1239</v>
      </c>
      <c r="B17" s="96" t="s">
        <v>1240</v>
      </c>
      <c r="C17" s="100">
        <v>1</v>
      </c>
      <c r="D17" s="32"/>
      <c r="E17" s="32"/>
      <c r="F17" s="32"/>
      <c r="G17" s="32"/>
    </row>
    <row r="18" spans="1:7" ht="15.75" customHeight="1">
      <c r="A18" s="90" t="s">
        <v>1047</v>
      </c>
      <c r="B18" s="96" t="s">
        <v>1241</v>
      </c>
      <c r="C18" s="100">
        <v>3</v>
      </c>
      <c r="D18" s="32"/>
      <c r="E18" s="32"/>
      <c r="F18" s="32"/>
      <c r="G18" s="32"/>
    </row>
    <row r="19" spans="1:7" ht="15.75" customHeight="1">
      <c r="A19" s="90" t="s">
        <v>1242</v>
      </c>
      <c r="B19" s="94" t="s">
        <v>1243</v>
      </c>
      <c r="C19" s="100">
        <v>1</v>
      </c>
      <c r="D19" s="32"/>
      <c r="E19" s="32"/>
      <c r="F19" s="32"/>
      <c r="G19" s="32"/>
    </row>
    <row r="20" spans="1:7" ht="15.75" customHeight="1">
      <c r="A20" s="90" t="s">
        <v>1244</v>
      </c>
      <c r="B20" s="90" t="s">
        <v>1245</v>
      </c>
      <c r="C20" s="100">
        <v>1</v>
      </c>
      <c r="D20" s="32"/>
      <c r="E20" s="32"/>
      <c r="F20" s="32"/>
      <c r="G20" s="32"/>
    </row>
    <row r="21" spans="1:7" ht="15.75" customHeight="1">
      <c r="A21" s="90" t="s">
        <v>1049</v>
      </c>
      <c r="B21" s="90" t="s">
        <v>1050</v>
      </c>
      <c r="C21" s="100">
        <v>1</v>
      </c>
      <c r="D21" s="32"/>
      <c r="E21" s="32"/>
      <c r="F21" s="32"/>
      <c r="G21" s="32"/>
    </row>
    <row r="22" spans="1:7" ht="15.75" customHeight="1">
      <c r="A22" s="90" t="s">
        <v>1246</v>
      </c>
      <c r="B22" s="90" t="s">
        <v>1247</v>
      </c>
      <c r="C22" s="100">
        <v>4</v>
      </c>
      <c r="D22" s="32"/>
      <c r="E22" s="32"/>
      <c r="F22" s="32"/>
      <c r="G22" s="32"/>
    </row>
    <row r="23" spans="1:7" ht="15.75" customHeight="1">
      <c r="A23" s="90" t="s">
        <v>113</v>
      </c>
      <c r="B23" s="90" t="s">
        <v>1248</v>
      </c>
      <c r="C23" s="100">
        <v>36</v>
      </c>
      <c r="D23" s="32"/>
      <c r="E23" s="32"/>
      <c r="F23" s="32"/>
      <c r="G23" s="32"/>
    </row>
    <row r="24" spans="1:7" ht="15.75" customHeight="1">
      <c r="A24" s="90" t="s">
        <v>1052</v>
      </c>
      <c r="B24" s="90" t="s">
        <v>1053</v>
      </c>
      <c r="C24" s="100">
        <v>1</v>
      </c>
      <c r="D24" s="32"/>
      <c r="E24" s="32"/>
      <c r="F24" s="32"/>
      <c r="G24" s="32"/>
    </row>
    <row r="25" spans="1:7" ht="15.75" customHeight="1">
      <c r="A25" s="90" t="s">
        <v>95</v>
      </c>
      <c r="B25" s="94" t="s">
        <v>1249</v>
      </c>
      <c r="C25" s="100">
        <v>16</v>
      </c>
      <c r="D25" s="32"/>
      <c r="E25" s="32"/>
      <c r="F25" s="32"/>
      <c r="G25" s="32"/>
    </row>
    <row r="26" spans="1:7" ht="15.75" customHeight="1">
      <c r="A26" s="90" t="s">
        <v>109</v>
      </c>
      <c r="B26" s="94" t="s">
        <v>1054</v>
      </c>
      <c r="C26" s="100">
        <v>13</v>
      </c>
      <c r="D26" s="32"/>
      <c r="E26" s="32"/>
      <c r="F26" s="32"/>
      <c r="G26" s="32"/>
    </row>
    <row r="27" spans="1:7" ht="15.75" customHeight="1">
      <c r="A27" s="90" t="s">
        <v>1250</v>
      </c>
      <c r="B27" s="97" t="s">
        <v>1251</v>
      </c>
      <c r="C27" s="100">
        <v>1</v>
      </c>
      <c r="D27" s="32"/>
      <c r="E27" s="32"/>
      <c r="F27" s="32"/>
      <c r="G27" s="32"/>
    </row>
    <row r="28" spans="1:7" ht="15.75" customHeight="1">
      <c r="A28" s="91" t="s">
        <v>97</v>
      </c>
      <c r="B28" s="93" t="s">
        <v>1252</v>
      </c>
      <c r="C28" s="100">
        <v>2</v>
      </c>
      <c r="D28" s="32"/>
      <c r="E28" s="32"/>
      <c r="F28" s="32"/>
      <c r="G28" s="32"/>
    </row>
    <row r="29" spans="1:7" ht="15.75" customHeight="1">
      <c r="A29" s="95" t="s">
        <v>1253</v>
      </c>
      <c r="B29" s="96" t="s">
        <v>1254</v>
      </c>
      <c r="C29" s="100">
        <v>1</v>
      </c>
      <c r="D29" s="32"/>
      <c r="E29" s="32"/>
      <c r="F29" s="32"/>
      <c r="G29" s="32"/>
    </row>
    <row r="30" spans="1:7" ht="15.75" customHeight="1">
      <c r="A30" s="98" t="s">
        <v>1255</v>
      </c>
      <c r="B30" s="98" t="s">
        <v>1256</v>
      </c>
      <c r="C30" s="100">
        <v>2</v>
      </c>
      <c r="D30" s="32"/>
      <c r="E30" s="32"/>
      <c r="F30" s="32"/>
      <c r="G30" s="32"/>
    </row>
    <row r="31" spans="1:7" ht="15.75" customHeight="1">
      <c r="A31" s="95" t="s">
        <v>1257</v>
      </c>
      <c r="B31" s="91" t="s">
        <v>1258</v>
      </c>
      <c r="C31" s="100">
        <v>3</v>
      </c>
      <c r="D31" s="32"/>
      <c r="E31" s="32"/>
      <c r="F31" s="32"/>
      <c r="G31" s="32"/>
    </row>
    <row r="32" spans="1:7" ht="15.75" customHeight="1">
      <c r="A32" s="95" t="s">
        <v>1259</v>
      </c>
      <c r="B32" s="91" t="s">
        <v>1260</v>
      </c>
      <c r="C32" s="100">
        <v>1</v>
      </c>
      <c r="D32" s="32"/>
      <c r="E32" s="32"/>
      <c r="F32" s="32"/>
      <c r="G32" s="32"/>
    </row>
    <row r="33" spans="1:7" ht="15.75" customHeight="1">
      <c r="A33" s="91" t="s">
        <v>322</v>
      </c>
      <c r="B33" s="93" t="s">
        <v>1055</v>
      </c>
      <c r="C33" s="100">
        <v>8</v>
      </c>
      <c r="D33" s="32"/>
      <c r="E33" s="32"/>
      <c r="F33" s="32"/>
      <c r="G33" s="32"/>
    </row>
    <row r="34" spans="1:7" ht="15.75" customHeight="1">
      <c r="A34" s="35" t="s">
        <v>1261</v>
      </c>
      <c r="B34" s="95" t="s">
        <v>1262</v>
      </c>
      <c r="C34" s="100">
        <v>3</v>
      </c>
      <c r="D34" s="32"/>
      <c r="E34" s="32"/>
      <c r="F34" s="32"/>
      <c r="G34" s="32"/>
    </row>
    <row r="35" spans="1:7" ht="15.75" customHeight="1">
      <c r="A35" s="35" t="s">
        <v>558</v>
      </c>
      <c r="B35" s="95" t="s">
        <v>559</v>
      </c>
      <c r="C35" s="100">
        <v>2</v>
      </c>
      <c r="D35" s="32"/>
      <c r="E35" s="32"/>
      <c r="F35" s="32"/>
      <c r="G35" s="32"/>
    </row>
    <row r="36" spans="1:7" ht="15.75" customHeight="1">
      <c r="A36" s="90" t="s">
        <v>1084</v>
      </c>
      <c r="B36" s="91" t="s">
        <v>1263</v>
      </c>
      <c r="C36" s="100">
        <v>5</v>
      </c>
      <c r="D36" s="32"/>
      <c r="E36" s="32"/>
      <c r="F36" s="32"/>
      <c r="G36" s="32"/>
    </row>
    <row r="37" spans="1:7" ht="15.75" customHeight="1">
      <c r="A37" s="90" t="s">
        <v>1264</v>
      </c>
      <c r="B37" s="90" t="s">
        <v>1265</v>
      </c>
      <c r="C37" s="100">
        <v>2</v>
      </c>
      <c r="D37" s="32"/>
      <c r="E37" s="32"/>
      <c r="F37" s="32"/>
      <c r="G37" s="32"/>
    </row>
    <row r="38" spans="1:7" ht="15.75" customHeight="1">
      <c r="A38" s="39"/>
      <c r="B38" s="100"/>
      <c r="C38" s="29"/>
      <c r="D38" s="39" t="s">
        <v>1042</v>
      </c>
      <c r="E38" s="29">
        <f>SUM(C2:C37)</f>
        <v>145</v>
      </c>
      <c r="F38" s="39" t="s">
        <v>146</v>
      </c>
      <c r="G38" s="29">
        <v>36</v>
      </c>
    </row>
    <row r="39" spans="1:7">
      <c r="A39" s="101"/>
      <c r="C39" s="2"/>
      <c r="D39" s="101"/>
    </row>
    <row r="85" spans="1:7" s="1" customFormat="1">
      <c r="A85" s="78"/>
      <c r="B85" s="78"/>
      <c r="D85"/>
      <c r="E85"/>
      <c r="F85"/>
      <c r="G85"/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5"/>
  <sheetViews>
    <sheetView zoomScale="66" zoomScaleNormal="66" workbookViewId="0">
      <pane ySplit="1" topLeftCell="A2" activePane="bottomLeft" state="frozen"/>
      <selection pane="bottomLeft" activeCell="A29" sqref="A29"/>
    </sheetView>
  </sheetViews>
  <sheetFormatPr defaultColWidth="9" defaultRowHeight="15.75"/>
  <cols>
    <col min="1" max="1" width="20.140625" style="5" customWidth="1"/>
    <col min="2" max="2" width="37.140625" style="78" customWidth="1"/>
    <col min="3" max="3" width="37.42578125" style="78" customWidth="1"/>
    <col min="4" max="4" width="7.28515625" style="5" customWidth="1"/>
    <col min="5" max="5" width="12.85546875" style="18" customWidth="1"/>
    <col min="6" max="6" width="6.85546875" style="5" customWidth="1"/>
    <col min="7" max="7" width="22.85546875" style="18" customWidth="1"/>
    <col min="8" max="8" width="6.28515625" style="5" customWidth="1"/>
    <col min="9" max="256" width="9" style="86"/>
    <col min="257" max="257" width="19.7109375" style="86" customWidth="1"/>
    <col min="258" max="258" width="22.140625" style="86" customWidth="1"/>
    <col min="259" max="259" width="21.7109375" style="86" customWidth="1"/>
    <col min="260" max="260" width="9" style="86"/>
    <col min="261" max="261" width="11.140625" style="86" customWidth="1"/>
    <col min="262" max="262" width="6.85546875" style="86" customWidth="1"/>
    <col min="263" max="512" width="9" style="86"/>
    <col min="513" max="513" width="19.7109375" style="86" customWidth="1"/>
    <col min="514" max="514" width="22.140625" style="86" customWidth="1"/>
    <col min="515" max="515" width="21.7109375" style="86" customWidth="1"/>
    <col min="516" max="516" width="9" style="86"/>
    <col min="517" max="517" width="11.140625" style="86" customWidth="1"/>
    <col min="518" max="518" width="6.85546875" style="86" customWidth="1"/>
    <col min="519" max="768" width="9" style="86"/>
    <col min="769" max="769" width="19.7109375" style="86" customWidth="1"/>
    <col min="770" max="770" width="22.140625" style="86" customWidth="1"/>
    <col min="771" max="771" width="21.7109375" style="86" customWidth="1"/>
    <col min="772" max="772" width="9" style="86"/>
    <col min="773" max="773" width="11.140625" style="86" customWidth="1"/>
    <col min="774" max="774" width="6.85546875" style="86" customWidth="1"/>
    <col min="775" max="1024" width="9" style="86"/>
    <col min="1025" max="1025" width="19.7109375" style="86" customWidth="1"/>
    <col min="1026" max="1026" width="22.140625" style="86" customWidth="1"/>
    <col min="1027" max="1027" width="21.7109375" style="86" customWidth="1"/>
    <col min="1028" max="1028" width="9" style="86"/>
    <col min="1029" max="1029" width="11.140625" style="86" customWidth="1"/>
    <col min="1030" max="1030" width="6.85546875" style="86" customWidth="1"/>
    <col min="1031" max="1280" width="9" style="86"/>
    <col min="1281" max="1281" width="19.7109375" style="86" customWidth="1"/>
    <col min="1282" max="1282" width="22.140625" style="86" customWidth="1"/>
    <col min="1283" max="1283" width="21.7109375" style="86" customWidth="1"/>
    <col min="1284" max="1284" width="9" style="86"/>
    <col min="1285" max="1285" width="11.140625" style="86" customWidth="1"/>
    <col min="1286" max="1286" width="6.85546875" style="86" customWidth="1"/>
    <col min="1287" max="1536" width="9" style="86"/>
    <col min="1537" max="1537" width="19.7109375" style="86" customWidth="1"/>
    <col min="1538" max="1538" width="22.140625" style="86" customWidth="1"/>
    <col min="1539" max="1539" width="21.7109375" style="86" customWidth="1"/>
    <col min="1540" max="1540" width="9" style="86"/>
    <col min="1541" max="1541" width="11.140625" style="86" customWidth="1"/>
    <col min="1542" max="1542" width="6.85546875" style="86" customWidth="1"/>
    <col min="1543" max="1792" width="9" style="86"/>
    <col min="1793" max="1793" width="19.7109375" style="86" customWidth="1"/>
    <col min="1794" max="1794" width="22.140625" style="86" customWidth="1"/>
    <col min="1795" max="1795" width="21.7109375" style="86" customWidth="1"/>
    <col min="1796" max="1796" width="9" style="86"/>
    <col min="1797" max="1797" width="11.140625" style="86" customWidth="1"/>
    <col min="1798" max="1798" width="6.85546875" style="86" customWidth="1"/>
    <col min="1799" max="2048" width="9" style="86"/>
    <col min="2049" max="2049" width="19.7109375" style="86" customWidth="1"/>
    <col min="2050" max="2050" width="22.140625" style="86" customWidth="1"/>
    <col min="2051" max="2051" width="21.7109375" style="86" customWidth="1"/>
    <col min="2052" max="2052" width="9" style="86"/>
    <col min="2053" max="2053" width="11.140625" style="86" customWidth="1"/>
    <col min="2054" max="2054" width="6.85546875" style="86" customWidth="1"/>
    <col min="2055" max="2304" width="9" style="86"/>
    <col min="2305" max="2305" width="19.7109375" style="86" customWidth="1"/>
    <col min="2306" max="2306" width="22.140625" style="86" customWidth="1"/>
    <col min="2307" max="2307" width="21.7109375" style="86" customWidth="1"/>
    <col min="2308" max="2308" width="9" style="86"/>
    <col min="2309" max="2309" width="11.140625" style="86" customWidth="1"/>
    <col min="2310" max="2310" width="6.85546875" style="86" customWidth="1"/>
    <col min="2311" max="2560" width="9" style="86"/>
    <col min="2561" max="2561" width="19.7109375" style="86" customWidth="1"/>
    <col min="2562" max="2562" width="22.140625" style="86" customWidth="1"/>
    <col min="2563" max="2563" width="21.7109375" style="86" customWidth="1"/>
    <col min="2564" max="2564" width="9" style="86"/>
    <col min="2565" max="2565" width="11.140625" style="86" customWidth="1"/>
    <col min="2566" max="2566" width="6.85546875" style="86" customWidth="1"/>
    <col min="2567" max="2816" width="9" style="86"/>
    <col min="2817" max="2817" width="19.7109375" style="86" customWidth="1"/>
    <col min="2818" max="2818" width="22.140625" style="86" customWidth="1"/>
    <col min="2819" max="2819" width="21.7109375" style="86" customWidth="1"/>
    <col min="2820" max="2820" width="9" style="86"/>
    <col min="2821" max="2821" width="11.140625" style="86" customWidth="1"/>
    <col min="2822" max="2822" width="6.85546875" style="86" customWidth="1"/>
    <col min="2823" max="3072" width="9" style="86"/>
    <col min="3073" max="3073" width="19.7109375" style="86" customWidth="1"/>
    <col min="3074" max="3074" width="22.140625" style="86" customWidth="1"/>
    <col min="3075" max="3075" width="21.7109375" style="86" customWidth="1"/>
    <col min="3076" max="3076" width="9" style="86"/>
    <col min="3077" max="3077" width="11.140625" style="86" customWidth="1"/>
    <col min="3078" max="3078" width="6.85546875" style="86" customWidth="1"/>
    <col min="3079" max="3328" width="9" style="86"/>
    <col min="3329" max="3329" width="19.7109375" style="86" customWidth="1"/>
    <col min="3330" max="3330" width="22.140625" style="86" customWidth="1"/>
    <col min="3331" max="3331" width="21.7109375" style="86" customWidth="1"/>
    <col min="3332" max="3332" width="9" style="86"/>
    <col min="3333" max="3333" width="11.140625" style="86" customWidth="1"/>
    <col min="3334" max="3334" width="6.85546875" style="86" customWidth="1"/>
    <col min="3335" max="3584" width="9" style="86"/>
    <col min="3585" max="3585" width="19.7109375" style="86" customWidth="1"/>
    <col min="3586" max="3586" width="22.140625" style="86" customWidth="1"/>
    <col min="3587" max="3587" width="21.7109375" style="86" customWidth="1"/>
    <col min="3588" max="3588" width="9" style="86"/>
    <col min="3589" max="3589" width="11.140625" style="86" customWidth="1"/>
    <col min="3590" max="3590" width="6.85546875" style="86" customWidth="1"/>
    <col min="3591" max="3840" width="9" style="86"/>
    <col min="3841" max="3841" width="19.7109375" style="86" customWidth="1"/>
    <col min="3842" max="3842" width="22.140625" style="86" customWidth="1"/>
    <col min="3843" max="3843" width="21.7109375" style="86" customWidth="1"/>
    <col min="3844" max="3844" width="9" style="86"/>
    <col min="3845" max="3845" width="11.140625" style="86" customWidth="1"/>
    <col min="3846" max="3846" width="6.85546875" style="86" customWidth="1"/>
    <col min="3847" max="4096" width="9" style="86"/>
    <col min="4097" max="4097" width="19.7109375" style="86" customWidth="1"/>
    <col min="4098" max="4098" width="22.140625" style="86" customWidth="1"/>
    <col min="4099" max="4099" width="21.7109375" style="86" customWidth="1"/>
    <col min="4100" max="4100" width="9" style="86"/>
    <col min="4101" max="4101" width="11.140625" style="86" customWidth="1"/>
    <col min="4102" max="4102" width="6.85546875" style="86" customWidth="1"/>
    <col min="4103" max="4352" width="9" style="86"/>
    <col min="4353" max="4353" width="19.7109375" style="86" customWidth="1"/>
    <col min="4354" max="4354" width="22.140625" style="86" customWidth="1"/>
    <col min="4355" max="4355" width="21.7109375" style="86" customWidth="1"/>
    <col min="4356" max="4356" width="9" style="86"/>
    <col min="4357" max="4357" width="11.140625" style="86" customWidth="1"/>
    <col min="4358" max="4358" width="6.85546875" style="86" customWidth="1"/>
    <col min="4359" max="4608" width="9" style="86"/>
    <col min="4609" max="4609" width="19.7109375" style="86" customWidth="1"/>
    <col min="4610" max="4610" width="22.140625" style="86" customWidth="1"/>
    <col min="4611" max="4611" width="21.7109375" style="86" customWidth="1"/>
    <col min="4612" max="4612" width="9" style="86"/>
    <col min="4613" max="4613" width="11.140625" style="86" customWidth="1"/>
    <col min="4614" max="4614" width="6.85546875" style="86" customWidth="1"/>
    <col min="4615" max="4864" width="9" style="86"/>
    <col min="4865" max="4865" width="19.7109375" style="86" customWidth="1"/>
    <col min="4866" max="4866" width="22.140625" style="86" customWidth="1"/>
    <col min="4867" max="4867" width="21.7109375" style="86" customWidth="1"/>
    <col min="4868" max="4868" width="9" style="86"/>
    <col min="4869" max="4869" width="11.140625" style="86" customWidth="1"/>
    <col min="4870" max="4870" width="6.85546875" style="86" customWidth="1"/>
    <col min="4871" max="5120" width="9" style="86"/>
    <col min="5121" max="5121" width="19.7109375" style="86" customWidth="1"/>
    <col min="5122" max="5122" width="22.140625" style="86" customWidth="1"/>
    <col min="5123" max="5123" width="21.7109375" style="86" customWidth="1"/>
    <col min="5124" max="5124" width="9" style="86"/>
    <col min="5125" max="5125" width="11.140625" style="86" customWidth="1"/>
    <col min="5126" max="5126" width="6.85546875" style="86" customWidth="1"/>
    <col min="5127" max="5376" width="9" style="86"/>
    <col min="5377" max="5377" width="19.7109375" style="86" customWidth="1"/>
    <col min="5378" max="5378" width="22.140625" style="86" customWidth="1"/>
    <col min="5379" max="5379" width="21.7109375" style="86" customWidth="1"/>
    <col min="5380" max="5380" width="9" style="86"/>
    <col min="5381" max="5381" width="11.140625" style="86" customWidth="1"/>
    <col min="5382" max="5382" width="6.85546875" style="86" customWidth="1"/>
    <col min="5383" max="5632" width="9" style="86"/>
    <col min="5633" max="5633" width="19.7109375" style="86" customWidth="1"/>
    <col min="5634" max="5634" width="22.140625" style="86" customWidth="1"/>
    <col min="5635" max="5635" width="21.7109375" style="86" customWidth="1"/>
    <col min="5636" max="5636" width="9" style="86"/>
    <col min="5637" max="5637" width="11.140625" style="86" customWidth="1"/>
    <col min="5638" max="5638" width="6.85546875" style="86" customWidth="1"/>
    <col min="5639" max="5888" width="9" style="86"/>
    <col min="5889" max="5889" width="19.7109375" style="86" customWidth="1"/>
    <col min="5890" max="5890" width="22.140625" style="86" customWidth="1"/>
    <col min="5891" max="5891" width="21.7109375" style="86" customWidth="1"/>
    <col min="5892" max="5892" width="9" style="86"/>
    <col min="5893" max="5893" width="11.140625" style="86" customWidth="1"/>
    <col min="5894" max="5894" width="6.85546875" style="86" customWidth="1"/>
    <col min="5895" max="6144" width="9" style="86"/>
    <col min="6145" max="6145" width="19.7109375" style="86" customWidth="1"/>
    <col min="6146" max="6146" width="22.140625" style="86" customWidth="1"/>
    <col min="6147" max="6147" width="21.7109375" style="86" customWidth="1"/>
    <col min="6148" max="6148" width="9" style="86"/>
    <col min="6149" max="6149" width="11.140625" style="86" customWidth="1"/>
    <col min="6150" max="6150" width="6.85546875" style="86" customWidth="1"/>
    <col min="6151" max="6400" width="9" style="86"/>
    <col min="6401" max="6401" width="19.7109375" style="86" customWidth="1"/>
    <col min="6402" max="6402" width="22.140625" style="86" customWidth="1"/>
    <col min="6403" max="6403" width="21.7109375" style="86" customWidth="1"/>
    <col min="6404" max="6404" width="9" style="86"/>
    <col min="6405" max="6405" width="11.140625" style="86" customWidth="1"/>
    <col min="6406" max="6406" width="6.85546875" style="86" customWidth="1"/>
    <col min="6407" max="6656" width="9" style="86"/>
    <col min="6657" max="6657" width="19.7109375" style="86" customWidth="1"/>
    <col min="6658" max="6658" width="22.140625" style="86" customWidth="1"/>
    <col min="6659" max="6659" width="21.7109375" style="86" customWidth="1"/>
    <col min="6660" max="6660" width="9" style="86"/>
    <col min="6661" max="6661" width="11.140625" style="86" customWidth="1"/>
    <col min="6662" max="6662" width="6.85546875" style="86" customWidth="1"/>
    <col min="6663" max="6912" width="9" style="86"/>
    <col min="6913" max="6913" width="19.7109375" style="86" customWidth="1"/>
    <col min="6914" max="6914" width="22.140625" style="86" customWidth="1"/>
    <col min="6915" max="6915" width="21.7109375" style="86" customWidth="1"/>
    <col min="6916" max="6916" width="9" style="86"/>
    <col min="6917" max="6917" width="11.140625" style="86" customWidth="1"/>
    <col min="6918" max="6918" width="6.85546875" style="86" customWidth="1"/>
    <col min="6919" max="7168" width="9" style="86"/>
    <col min="7169" max="7169" width="19.7109375" style="86" customWidth="1"/>
    <col min="7170" max="7170" width="22.140625" style="86" customWidth="1"/>
    <col min="7171" max="7171" width="21.7109375" style="86" customWidth="1"/>
    <col min="7172" max="7172" width="9" style="86"/>
    <col min="7173" max="7173" width="11.140625" style="86" customWidth="1"/>
    <col min="7174" max="7174" width="6.85546875" style="86" customWidth="1"/>
    <col min="7175" max="7424" width="9" style="86"/>
    <col min="7425" max="7425" width="19.7109375" style="86" customWidth="1"/>
    <col min="7426" max="7426" width="22.140625" style="86" customWidth="1"/>
    <col min="7427" max="7427" width="21.7109375" style="86" customWidth="1"/>
    <col min="7428" max="7428" width="9" style="86"/>
    <col min="7429" max="7429" width="11.140625" style="86" customWidth="1"/>
    <col min="7430" max="7430" width="6.85546875" style="86" customWidth="1"/>
    <col min="7431" max="7680" width="9" style="86"/>
    <col min="7681" max="7681" width="19.7109375" style="86" customWidth="1"/>
    <col min="7682" max="7682" width="22.140625" style="86" customWidth="1"/>
    <col min="7683" max="7683" width="21.7109375" style="86" customWidth="1"/>
    <col min="7684" max="7684" width="9" style="86"/>
    <col min="7685" max="7685" width="11.140625" style="86" customWidth="1"/>
    <col min="7686" max="7686" width="6.85546875" style="86" customWidth="1"/>
    <col min="7687" max="7936" width="9" style="86"/>
    <col min="7937" max="7937" width="19.7109375" style="86" customWidth="1"/>
    <col min="7938" max="7938" width="22.140625" style="86" customWidth="1"/>
    <col min="7939" max="7939" width="21.7109375" style="86" customWidth="1"/>
    <col min="7940" max="7940" width="9" style="86"/>
    <col min="7941" max="7941" width="11.140625" style="86" customWidth="1"/>
    <col min="7942" max="7942" width="6.85546875" style="86" customWidth="1"/>
    <col min="7943" max="8192" width="9" style="86"/>
    <col min="8193" max="8193" width="19.7109375" style="86" customWidth="1"/>
    <col min="8194" max="8194" width="22.140625" style="86" customWidth="1"/>
    <col min="8195" max="8195" width="21.7109375" style="86" customWidth="1"/>
    <col min="8196" max="8196" width="9" style="86"/>
    <col min="8197" max="8197" width="11.140625" style="86" customWidth="1"/>
    <col min="8198" max="8198" width="6.85546875" style="86" customWidth="1"/>
    <col min="8199" max="8448" width="9" style="86"/>
    <col min="8449" max="8449" width="19.7109375" style="86" customWidth="1"/>
    <col min="8450" max="8450" width="22.140625" style="86" customWidth="1"/>
    <col min="8451" max="8451" width="21.7109375" style="86" customWidth="1"/>
    <col min="8452" max="8452" width="9" style="86"/>
    <col min="8453" max="8453" width="11.140625" style="86" customWidth="1"/>
    <col min="8454" max="8454" width="6.85546875" style="86" customWidth="1"/>
    <col min="8455" max="8704" width="9" style="86"/>
    <col min="8705" max="8705" width="19.7109375" style="86" customWidth="1"/>
    <col min="8706" max="8706" width="22.140625" style="86" customWidth="1"/>
    <col min="8707" max="8707" width="21.7109375" style="86" customWidth="1"/>
    <col min="8708" max="8708" width="9" style="86"/>
    <col min="8709" max="8709" width="11.140625" style="86" customWidth="1"/>
    <col min="8710" max="8710" width="6.85546875" style="86" customWidth="1"/>
    <col min="8711" max="8960" width="9" style="86"/>
    <col min="8961" max="8961" width="19.7109375" style="86" customWidth="1"/>
    <col min="8962" max="8962" width="22.140625" style="86" customWidth="1"/>
    <col min="8963" max="8963" width="21.7109375" style="86" customWidth="1"/>
    <col min="8964" max="8964" width="9" style="86"/>
    <col min="8965" max="8965" width="11.140625" style="86" customWidth="1"/>
    <col min="8966" max="8966" width="6.85546875" style="86" customWidth="1"/>
    <col min="8967" max="9216" width="9" style="86"/>
    <col min="9217" max="9217" width="19.7109375" style="86" customWidth="1"/>
    <col min="9218" max="9218" width="22.140625" style="86" customWidth="1"/>
    <col min="9219" max="9219" width="21.7109375" style="86" customWidth="1"/>
    <col min="9220" max="9220" width="9" style="86"/>
    <col min="9221" max="9221" width="11.140625" style="86" customWidth="1"/>
    <col min="9222" max="9222" width="6.85546875" style="86" customWidth="1"/>
    <col min="9223" max="9472" width="9" style="86"/>
    <col min="9473" max="9473" width="19.7109375" style="86" customWidth="1"/>
    <col min="9474" max="9474" width="22.140625" style="86" customWidth="1"/>
    <col min="9475" max="9475" width="21.7109375" style="86" customWidth="1"/>
    <col min="9476" max="9476" width="9" style="86"/>
    <col min="9477" max="9477" width="11.140625" style="86" customWidth="1"/>
    <col min="9478" max="9478" width="6.85546875" style="86" customWidth="1"/>
    <col min="9479" max="9728" width="9" style="86"/>
    <col min="9729" max="9729" width="19.7109375" style="86" customWidth="1"/>
    <col min="9730" max="9730" width="22.140625" style="86" customWidth="1"/>
    <col min="9731" max="9731" width="21.7109375" style="86" customWidth="1"/>
    <col min="9732" max="9732" width="9" style="86"/>
    <col min="9733" max="9733" width="11.140625" style="86" customWidth="1"/>
    <col min="9734" max="9734" width="6.85546875" style="86" customWidth="1"/>
    <col min="9735" max="9984" width="9" style="86"/>
    <col min="9985" max="9985" width="19.7109375" style="86" customWidth="1"/>
    <col min="9986" max="9986" width="22.140625" style="86" customWidth="1"/>
    <col min="9987" max="9987" width="21.7109375" style="86" customWidth="1"/>
    <col min="9988" max="9988" width="9" style="86"/>
    <col min="9989" max="9989" width="11.140625" style="86" customWidth="1"/>
    <col min="9990" max="9990" width="6.85546875" style="86" customWidth="1"/>
    <col min="9991" max="10240" width="9" style="86"/>
    <col min="10241" max="10241" width="19.7109375" style="86" customWidth="1"/>
    <col min="10242" max="10242" width="22.140625" style="86" customWidth="1"/>
    <col min="10243" max="10243" width="21.7109375" style="86" customWidth="1"/>
    <col min="10244" max="10244" width="9" style="86"/>
    <col min="10245" max="10245" width="11.140625" style="86" customWidth="1"/>
    <col min="10246" max="10246" width="6.85546875" style="86" customWidth="1"/>
    <col min="10247" max="10496" width="9" style="86"/>
    <col min="10497" max="10497" width="19.7109375" style="86" customWidth="1"/>
    <col min="10498" max="10498" width="22.140625" style="86" customWidth="1"/>
    <col min="10499" max="10499" width="21.7109375" style="86" customWidth="1"/>
    <col min="10500" max="10500" width="9" style="86"/>
    <col min="10501" max="10501" width="11.140625" style="86" customWidth="1"/>
    <col min="10502" max="10502" width="6.85546875" style="86" customWidth="1"/>
    <col min="10503" max="10752" width="9" style="86"/>
    <col min="10753" max="10753" width="19.7109375" style="86" customWidth="1"/>
    <col min="10754" max="10754" width="22.140625" style="86" customWidth="1"/>
    <col min="10755" max="10755" width="21.7109375" style="86" customWidth="1"/>
    <col min="10756" max="10756" width="9" style="86"/>
    <col min="10757" max="10757" width="11.140625" style="86" customWidth="1"/>
    <col min="10758" max="10758" width="6.85546875" style="86" customWidth="1"/>
    <col min="10759" max="11008" width="9" style="86"/>
    <col min="11009" max="11009" width="19.7109375" style="86" customWidth="1"/>
    <col min="11010" max="11010" width="22.140625" style="86" customWidth="1"/>
    <col min="11011" max="11011" width="21.7109375" style="86" customWidth="1"/>
    <col min="11012" max="11012" width="9" style="86"/>
    <col min="11013" max="11013" width="11.140625" style="86" customWidth="1"/>
    <col min="11014" max="11014" width="6.85546875" style="86" customWidth="1"/>
    <col min="11015" max="11264" width="9" style="86"/>
    <col min="11265" max="11265" width="19.7109375" style="86" customWidth="1"/>
    <col min="11266" max="11266" width="22.140625" style="86" customWidth="1"/>
    <col min="11267" max="11267" width="21.7109375" style="86" customWidth="1"/>
    <col min="11268" max="11268" width="9" style="86"/>
    <col min="11269" max="11269" width="11.140625" style="86" customWidth="1"/>
    <col min="11270" max="11270" width="6.85546875" style="86" customWidth="1"/>
    <col min="11271" max="11520" width="9" style="86"/>
    <col min="11521" max="11521" width="19.7109375" style="86" customWidth="1"/>
    <col min="11522" max="11522" width="22.140625" style="86" customWidth="1"/>
    <col min="11523" max="11523" width="21.7109375" style="86" customWidth="1"/>
    <col min="11524" max="11524" width="9" style="86"/>
    <col min="11525" max="11525" width="11.140625" style="86" customWidth="1"/>
    <col min="11526" max="11526" width="6.85546875" style="86" customWidth="1"/>
    <col min="11527" max="11776" width="9" style="86"/>
    <col min="11777" max="11777" width="19.7109375" style="86" customWidth="1"/>
    <col min="11778" max="11778" width="22.140625" style="86" customWidth="1"/>
    <col min="11779" max="11779" width="21.7109375" style="86" customWidth="1"/>
    <col min="11780" max="11780" width="9" style="86"/>
    <col min="11781" max="11781" width="11.140625" style="86" customWidth="1"/>
    <col min="11782" max="11782" width="6.85546875" style="86" customWidth="1"/>
    <col min="11783" max="12032" width="9" style="86"/>
    <col min="12033" max="12033" width="19.7109375" style="86" customWidth="1"/>
    <col min="12034" max="12034" width="22.140625" style="86" customWidth="1"/>
    <col min="12035" max="12035" width="21.7109375" style="86" customWidth="1"/>
    <col min="12036" max="12036" width="9" style="86"/>
    <col min="12037" max="12037" width="11.140625" style="86" customWidth="1"/>
    <col min="12038" max="12038" width="6.85546875" style="86" customWidth="1"/>
    <col min="12039" max="12288" width="9" style="86"/>
    <col min="12289" max="12289" width="19.7109375" style="86" customWidth="1"/>
    <col min="12290" max="12290" width="22.140625" style="86" customWidth="1"/>
    <col min="12291" max="12291" width="21.7109375" style="86" customWidth="1"/>
    <col min="12292" max="12292" width="9" style="86"/>
    <col min="12293" max="12293" width="11.140625" style="86" customWidth="1"/>
    <col min="12294" max="12294" width="6.85546875" style="86" customWidth="1"/>
    <col min="12295" max="12544" width="9" style="86"/>
    <col min="12545" max="12545" width="19.7109375" style="86" customWidth="1"/>
    <col min="12546" max="12546" width="22.140625" style="86" customWidth="1"/>
    <col min="12547" max="12547" width="21.7109375" style="86" customWidth="1"/>
    <col min="12548" max="12548" width="9" style="86"/>
    <col min="12549" max="12549" width="11.140625" style="86" customWidth="1"/>
    <col min="12550" max="12550" width="6.85546875" style="86" customWidth="1"/>
    <col min="12551" max="12800" width="9" style="86"/>
    <col min="12801" max="12801" width="19.7109375" style="86" customWidth="1"/>
    <col min="12802" max="12802" width="22.140625" style="86" customWidth="1"/>
    <col min="12803" max="12803" width="21.7109375" style="86" customWidth="1"/>
    <col min="12804" max="12804" width="9" style="86"/>
    <col min="12805" max="12805" width="11.140625" style="86" customWidth="1"/>
    <col min="12806" max="12806" width="6.85546875" style="86" customWidth="1"/>
    <col min="12807" max="13056" width="9" style="86"/>
    <col min="13057" max="13057" width="19.7109375" style="86" customWidth="1"/>
    <col min="13058" max="13058" width="22.140625" style="86" customWidth="1"/>
    <col min="13059" max="13059" width="21.7109375" style="86" customWidth="1"/>
    <col min="13060" max="13060" width="9" style="86"/>
    <col min="13061" max="13061" width="11.140625" style="86" customWidth="1"/>
    <col min="13062" max="13062" width="6.85546875" style="86" customWidth="1"/>
    <col min="13063" max="13312" width="9" style="86"/>
    <col min="13313" max="13313" width="19.7109375" style="86" customWidth="1"/>
    <col min="13314" max="13314" width="22.140625" style="86" customWidth="1"/>
    <col min="13315" max="13315" width="21.7109375" style="86" customWidth="1"/>
    <col min="13316" max="13316" width="9" style="86"/>
    <col min="13317" max="13317" width="11.140625" style="86" customWidth="1"/>
    <col min="13318" max="13318" width="6.85546875" style="86" customWidth="1"/>
    <col min="13319" max="13568" width="9" style="86"/>
    <col min="13569" max="13569" width="19.7109375" style="86" customWidth="1"/>
    <col min="13570" max="13570" width="22.140625" style="86" customWidth="1"/>
    <col min="13571" max="13571" width="21.7109375" style="86" customWidth="1"/>
    <col min="13572" max="13572" width="9" style="86"/>
    <col min="13573" max="13573" width="11.140625" style="86" customWidth="1"/>
    <col min="13574" max="13574" width="6.85546875" style="86" customWidth="1"/>
    <col min="13575" max="13824" width="9" style="86"/>
    <col min="13825" max="13825" width="19.7109375" style="86" customWidth="1"/>
    <col min="13826" max="13826" width="22.140625" style="86" customWidth="1"/>
    <col min="13827" max="13827" width="21.7109375" style="86" customWidth="1"/>
    <col min="13828" max="13828" width="9" style="86"/>
    <col min="13829" max="13829" width="11.140625" style="86" customWidth="1"/>
    <col min="13830" max="13830" width="6.85546875" style="86" customWidth="1"/>
    <col min="13831" max="14080" width="9" style="86"/>
    <col min="14081" max="14081" width="19.7109375" style="86" customWidth="1"/>
    <col min="14082" max="14082" width="22.140625" style="86" customWidth="1"/>
    <col min="14083" max="14083" width="21.7109375" style="86" customWidth="1"/>
    <col min="14084" max="14084" width="9" style="86"/>
    <col min="14085" max="14085" width="11.140625" style="86" customWidth="1"/>
    <col min="14086" max="14086" width="6.85546875" style="86" customWidth="1"/>
    <col min="14087" max="14336" width="9" style="86"/>
    <col min="14337" max="14337" width="19.7109375" style="86" customWidth="1"/>
    <col min="14338" max="14338" width="22.140625" style="86" customWidth="1"/>
    <col min="14339" max="14339" width="21.7109375" style="86" customWidth="1"/>
    <col min="14340" max="14340" width="9" style="86"/>
    <col min="14341" max="14341" width="11.140625" style="86" customWidth="1"/>
    <col min="14342" max="14342" width="6.85546875" style="86" customWidth="1"/>
    <col min="14343" max="14592" width="9" style="86"/>
    <col min="14593" max="14593" width="19.7109375" style="86" customWidth="1"/>
    <col min="14594" max="14594" width="22.140625" style="86" customWidth="1"/>
    <col min="14595" max="14595" width="21.7109375" style="86" customWidth="1"/>
    <col min="14596" max="14596" width="9" style="86"/>
    <col min="14597" max="14597" width="11.140625" style="86" customWidth="1"/>
    <col min="14598" max="14598" width="6.85546875" style="86" customWidth="1"/>
    <col min="14599" max="14848" width="9" style="86"/>
    <col min="14849" max="14849" width="19.7109375" style="86" customWidth="1"/>
    <col min="14850" max="14850" width="22.140625" style="86" customWidth="1"/>
    <col min="14851" max="14851" width="21.7109375" style="86" customWidth="1"/>
    <col min="14852" max="14852" width="9" style="86"/>
    <col min="14853" max="14853" width="11.140625" style="86" customWidth="1"/>
    <col min="14854" max="14854" width="6.85546875" style="86" customWidth="1"/>
    <col min="14855" max="15104" width="9" style="86"/>
    <col min="15105" max="15105" width="19.7109375" style="86" customWidth="1"/>
    <col min="15106" max="15106" width="22.140625" style="86" customWidth="1"/>
    <col min="15107" max="15107" width="21.7109375" style="86" customWidth="1"/>
    <col min="15108" max="15108" width="9" style="86"/>
    <col min="15109" max="15109" width="11.140625" style="86" customWidth="1"/>
    <col min="15110" max="15110" width="6.85546875" style="86" customWidth="1"/>
    <col min="15111" max="15360" width="9" style="86"/>
    <col min="15361" max="15361" width="19.7109375" style="86" customWidth="1"/>
    <col min="15362" max="15362" width="22.140625" style="86" customWidth="1"/>
    <col min="15363" max="15363" width="21.7109375" style="86" customWidth="1"/>
    <col min="15364" max="15364" width="9" style="86"/>
    <col min="15365" max="15365" width="11.140625" style="86" customWidth="1"/>
    <col min="15366" max="15366" width="6.85546875" style="86" customWidth="1"/>
    <col min="15367" max="15616" width="9" style="86"/>
    <col min="15617" max="15617" width="19.7109375" style="86" customWidth="1"/>
    <col min="15618" max="15618" width="22.140625" style="86" customWidth="1"/>
    <col min="15619" max="15619" width="21.7109375" style="86" customWidth="1"/>
    <col min="15620" max="15620" width="9" style="86"/>
    <col min="15621" max="15621" width="11.140625" style="86" customWidth="1"/>
    <col min="15622" max="15622" width="6.85546875" style="86" customWidth="1"/>
    <col min="15623" max="15872" width="9" style="86"/>
    <col min="15873" max="15873" width="19.7109375" style="86" customWidth="1"/>
    <col min="15874" max="15874" width="22.140625" style="86" customWidth="1"/>
    <col min="15875" max="15875" width="21.7109375" style="86" customWidth="1"/>
    <col min="15876" max="15876" width="9" style="86"/>
    <col min="15877" max="15877" width="11.140625" style="86" customWidth="1"/>
    <col min="15878" max="15878" width="6.85546875" style="86" customWidth="1"/>
    <col min="15879" max="16128" width="9" style="86"/>
    <col min="16129" max="16129" width="19.7109375" style="86" customWidth="1"/>
    <col min="16130" max="16130" width="22.140625" style="86" customWidth="1"/>
    <col min="16131" max="16131" width="21.7109375" style="86" customWidth="1"/>
    <col min="16132" max="16132" width="9" style="86"/>
    <col min="16133" max="16133" width="11.140625" style="86" customWidth="1"/>
    <col min="16134" max="16134" width="6.85546875" style="86" customWidth="1"/>
    <col min="16135" max="16384" width="9" style="86"/>
  </cols>
  <sheetData>
    <row r="1" spans="1:8" s="5" customFormat="1" ht="18.75" customHeight="1">
      <c r="A1" s="102" t="s">
        <v>866</v>
      </c>
      <c r="B1" s="39" t="s">
        <v>60</v>
      </c>
      <c r="C1" s="39" t="s">
        <v>61</v>
      </c>
      <c r="D1" s="39" t="s">
        <v>1038</v>
      </c>
      <c r="E1" s="39" t="s">
        <v>1039</v>
      </c>
      <c r="F1" s="100"/>
      <c r="G1" s="39" t="s">
        <v>868</v>
      </c>
      <c r="H1" s="100"/>
    </row>
    <row r="2" spans="1:8" ht="15.75" customHeight="1">
      <c r="A2" s="103" t="s">
        <v>14</v>
      </c>
      <c r="B2" s="146" t="s">
        <v>1266</v>
      </c>
      <c r="C2" s="156" t="s">
        <v>1267</v>
      </c>
      <c r="D2" s="100">
        <v>1</v>
      </c>
      <c r="E2" s="100"/>
      <c r="F2" s="100"/>
      <c r="G2" s="100"/>
      <c r="H2" s="100"/>
    </row>
    <row r="3" spans="1:8" ht="15.75" customHeight="1">
      <c r="A3" s="103"/>
      <c r="B3" s="146" t="s">
        <v>1268</v>
      </c>
      <c r="C3" s="156" t="s">
        <v>1269</v>
      </c>
      <c r="D3" s="104">
        <v>1</v>
      </c>
      <c r="E3" s="104"/>
      <c r="F3" s="104"/>
      <c r="G3" s="104"/>
      <c r="H3" s="104"/>
    </row>
    <row r="4" spans="1:8" ht="15.75" customHeight="1">
      <c r="A4" s="100"/>
      <c r="B4" s="90" t="s">
        <v>1270</v>
      </c>
      <c r="C4" s="97" t="s">
        <v>1271</v>
      </c>
      <c r="D4" s="100">
        <v>1</v>
      </c>
      <c r="E4" s="49"/>
      <c r="F4" s="49"/>
      <c r="G4" s="49"/>
      <c r="H4" s="49"/>
    </row>
    <row r="5" spans="1:8" ht="15.75" customHeight="1">
      <c r="A5" s="100"/>
      <c r="B5" s="94"/>
      <c r="C5" s="96"/>
      <c r="D5" s="100"/>
      <c r="E5" s="100" t="s">
        <v>1038</v>
      </c>
      <c r="F5" s="100">
        <f>SUM(D2:D4)</f>
        <v>3</v>
      </c>
      <c r="G5" s="100" t="s">
        <v>876</v>
      </c>
      <c r="H5" s="100">
        <v>3</v>
      </c>
    </row>
    <row r="6" spans="1:8">
      <c r="A6" s="105"/>
      <c r="B6" s="106"/>
      <c r="C6" s="106"/>
      <c r="D6" s="105"/>
      <c r="E6" s="105"/>
      <c r="F6" s="105"/>
      <c r="G6" s="105"/>
      <c r="H6" s="105"/>
    </row>
    <row r="7" spans="1:8" ht="15.75" customHeight="1">
      <c r="A7" s="103" t="s">
        <v>17</v>
      </c>
      <c r="B7" s="90" t="s">
        <v>1272</v>
      </c>
      <c r="C7" s="94" t="s">
        <v>1273</v>
      </c>
      <c r="D7" s="100">
        <f>509-504+1</f>
        <v>6</v>
      </c>
      <c r="E7" s="100" t="s">
        <v>1038</v>
      </c>
      <c r="F7" s="100">
        <f>SUM(D7)</f>
        <v>6</v>
      </c>
      <c r="G7" s="100" t="s">
        <v>876</v>
      </c>
      <c r="H7" s="100">
        <v>1</v>
      </c>
    </row>
    <row r="8" spans="1:8">
      <c r="A8" s="105"/>
      <c r="B8" s="106"/>
      <c r="C8" s="106"/>
      <c r="D8" s="105"/>
      <c r="E8" s="105"/>
      <c r="F8" s="105"/>
      <c r="G8" s="105"/>
      <c r="H8" s="105"/>
    </row>
    <row r="9" spans="1:8" ht="15.75" customHeight="1">
      <c r="A9" s="103" t="s">
        <v>19</v>
      </c>
      <c r="B9" s="90" t="s">
        <v>1094</v>
      </c>
      <c r="C9" s="94" t="s">
        <v>1095</v>
      </c>
      <c r="D9" s="100">
        <v>2</v>
      </c>
      <c r="E9" s="100" t="s">
        <v>1038</v>
      </c>
      <c r="F9" s="100">
        <f>SUM(D9)</f>
        <v>2</v>
      </c>
      <c r="G9" s="100" t="s">
        <v>876</v>
      </c>
      <c r="H9" s="100">
        <v>1</v>
      </c>
    </row>
    <row r="10" spans="1:8">
      <c r="A10" s="105"/>
      <c r="B10" s="106"/>
      <c r="C10" s="106"/>
      <c r="D10" s="105"/>
      <c r="E10" s="105"/>
      <c r="F10" s="105"/>
      <c r="G10" s="105"/>
      <c r="H10" s="105"/>
    </row>
    <row r="11" spans="1:8" ht="48" customHeight="1">
      <c r="A11" s="103" t="s">
        <v>15</v>
      </c>
      <c r="B11" s="90" t="s">
        <v>169</v>
      </c>
      <c r="C11" s="94" t="s">
        <v>1274</v>
      </c>
      <c r="D11" s="100">
        <v>11</v>
      </c>
      <c r="E11" s="100"/>
      <c r="F11" s="100"/>
      <c r="G11" s="100"/>
      <c r="H11" s="100"/>
    </row>
    <row r="12" spans="1:8" ht="15.75" customHeight="1">
      <c r="A12" s="100"/>
      <c r="B12" s="90" t="s">
        <v>173</v>
      </c>
      <c r="C12" s="97" t="s">
        <v>1275</v>
      </c>
      <c r="D12" s="100">
        <v>6</v>
      </c>
      <c r="E12" s="100"/>
      <c r="F12" s="100"/>
      <c r="G12" s="100"/>
      <c r="H12" s="100"/>
    </row>
    <row r="13" spans="1:8" ht="15.75" customHeight="1">
      <c r="A13" s="100"/>
      <c r="B13" s="90" t="s">
        <v>1276</v>
      </c>
      <c r="C13" s="90" t="s">
        <v>1277</v>
      </c>
      <c r="D13" s="100">
        <v>3</v>
      </c>
      <c r="E13" s="100"/>
      <c r="F13" s="100"/>
      <c r="G13" s="100"/>
      <c r="H13" s="100"/>
    </row>
    <row r="14" spans="1:8" ht="15.75" customHeight="1">
      <c r="A14" s="100"/>
      <c r="B14" s="90" t="s">
        <v>1278</v>
      </c>
      <c r="C14" s="94" t="s">
        <v>1279</v>
      </c>
      <c r="D14" s="100">
        <v>1</v>
      </c>
      <c r="E14" s="100"/>
      <c r="F14" s="100"/>
      <c r="G14" s="100"/>
      <c r="H14" s="100"/>
    </row>
    <row r="15" spans="1:8" ht="48" customHeight="1">
      <c r="A15" s="100"/>
      <c r="B15" s="90" t="s">
        <v>171</v>
      </c>
      <c r="C15" s="97" t="s">
        <v>1280</v>
      </c>
      <c r="D15" s="100">
        <v>6</v>
      </c>
      <c r="E15" s="100"/>
      <c r="F15" s="100"/>
      <c r="G15" s="100"/>
      <c r="H15" s="100"/>
    </row>
    <row r="16" spans="1:8" ht="15.75" customHeight="1">
      <c r="A16" s="100"/>
      <c r="B16" s="90" t="s">
        <v>1281</v>
      </c>
      <c r="C16" s="97" t="s">
        <v>1282</v>
      </c>
      <c r="D16" s="100">
        <v>1</v>
      </c>
      <c r="E16" s="100"/>
      <c r="F16" s="100"/>
      <c r="G16" s="100"/>
      <c r="H16" s="100"/>
    </row>
    <row r="17" spans="1:8" ht="15.75" customHeight="1">
      <c r="A17" s="100"/>
      <c r="B17" s="90" t="s">
        <v>643</v>
      </c>
      <c r="C17" s="90" t="s">
        <v>644</v>
      </c>
      <c r="D17" s="100">
        <v>1</v>
      </c>
      <c r="E17" s="100"/>
      <c r="F17" s="100"/>
      <c r="G17" s="100"/>
      <c r="H17" s="100"/>
    </row>
    <row r="18" spans="1:8" ht="15.75" customHeight="1">
      <c r="A18" s="100"/>
      <c r="B18" s="35" t="s">
        <v>161</v>
      </c>
      <c r="C18" s="99" t="s">
        <v>1283</v>
      </c>
      <c r="D18" s="100">
        <v>1</v>
      </c>
      <c r="E18" s="100"/>
      <c r="F18" s="100"/>
      <c r="G18" s="100"/>
      <c r="H18" s="100"/>
    </row>
    <row r="19" spans="1:8" ht="31.5" customHeight="1">
      <c r="A19" s="100"/>
      <c r="B19" s="90" t="s">
        <v>1096</v>
      </c>
      <c r="C19" s="96" t="s">
        <v>1284</v>
      </c>
      <c r="D19" s="100">
        <v>14</v>
      </c>
      <c r="E19" s="100"/>
      <c r="F19" s="100"/>
      <c r="G19" s="100"/>
      <c r="H19" s="100"/>
    </row>
    <row r="20" spans="1:8" ht="15.75" customHeight="1">
      <c r="A20" s="100"/>
      <c r="B20" s="90" t="s">
        <v>635</v>
      </c>
      <c r="C20" s="90" t="s">
        <v>1285</v>
      </c>
      <c r="D20" s="100">
        <v>3</v>
      </c>
      <c r="E20" s="100"/>
      <c r="F20" s="100"/>
      <c r="G20" s="100"/>
      <c r="H20" s="100"/>
    </row>
    <row r="21" spans="1:8" ht="31.5" customHeight="1">
      <c r="A21" s="100"/>
      <c r="B21" s="90" t="s">
        <v>409</v>
      </c>
      <c r="C21" s="94" t="s">
        <v>1286</v>
      </c>
      <c r="D21" s="100">
        <v>5</v>
      </c>
      <c r="E21" s="100"/>
      <c r="F21" s="100"/>
      <c r="G21" s="100"/>
      <c r="H21" s="100"/>
    </row>
    <row r="22" spans="1:8" ht="15.75" customHeight="1">
      <c r="A22" s="100"/>
      <c r="B22" s="90" t="s">
        <v>1287</v>
      </c>
      <c r="C22" s="97" t="s">
        <v>1288</v>
      </c>
      <c r="D22" s="100">
        <v>2</v>
      </c>
      <c r="E22" s="100"/>
      <c r="F22" s="100"/>
      <c r="G22" s="100"/>
      <c r="H22" s="100"/>
    </row>
    <row r="23" spans="1:8" ht="15.75" customHeight="1">
      <c r="A23" s="100"/>
      <c r="B23" s="90" t="s">
        <v>175</v>
      </c>
      <c r="C23" s="90" t="s">
        <v>1098</v>
      </c>
      <c r="D23" s="100">
        <v>1</v>
      </c>
      <c r="E23" s="100"/>
      <c r="F23" s="100"/>
      <c r="G23" s="100"/>
      <c r="H23" s="100"/>
    </row>
    <row r="24" spans="1:8" ht="15.75" customHeight="1">
      <c r="A24" s="100"/>
      <c r="B24" s="90" t="s">
        <v>394</v>
      </c>
      <c r="C24" s="94" t="s">
        <v>395</v>
      </c>
      <c r="D24" s="100">
        <v>1</v>
      </c>
      <c r="E24" s="100" t="s">
        <v>1038</v>
      </c>
      <c r="F24" s="100">
        <f>SUM(D11:D24)</f>
        <v>56</v>
      </c>
      <c r="G24" s="100" t="s">
        <v>876</v>
      </c>
      <c r="H24" s="100">
        <f>23-10+1</f>
        <v>14</v>
      </c>
    </row>
    <row r="25" spans="1:8" ht="15.75" customHeight="1">
      <c r="A25" s="100"/>
      <c r="B25" s="93"/>
      <c r="C25" s="93"/>
      <c r="D25" s="100"/>
      <c r="E25" s="39" t="s">
        <v>1042</v>
      </c>
      <c r="F25" s="39">
        <f>SUM(F2:F24)</f>
        <v>67</v>
      </c>
      <c r="G25" s="39" t="s">
        <v>146</v>
      </c>
      <c r="H25" s="29">
        <f>SUM(H2:H24)</f>
        <v>19</v>
      </c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XFB66"/>
  <sheetViews>
    <sheetView zoomScale="63" zoomScaleNormal="63" workbookViewId="0">
      <pane ySplit="1" topLeftCell="A45" activePane="bottomLeft" state="frozen"/>
      <selection pane="bottomLeft" activeCell="C16" sqref="C16"/>
    </sheetView>
  </sheetViews>
  <sheetFormatPr defaultColWidth="8.85546875" defaultRowHeight="15.75"/>
  <cols>
    <col min="1" max="1" width="12.85546875" style="111" customWidth="1"/>
    <col min="2" max="2" width="50.7109375" style="78" customWidth="1"/>
    <col min="3" max="3" width="46.85546875" style="78" customWidth="1"/>
    <col min="4" max="4" width="8.140625" style="1" customWidth="1"/>
    <col min="5" max="5" width="14.42578125" style="2" customWidth="1"/>
    <col min="6" max="6" width="5.42578125" style="2" customWidth="1"/>
    <col min="7" max="7" width="25" style="2" customWidth="1"/>
    <col min="8" max="8" width="4.85546875" style="2" customWidth="1"/>
    <col min="9" max="9" width="9" style="1" customWidth="1"/>
    <col min="257" max="257" width="16" style="16" customWidth="1"/>
    <col min="258" max="258" width="21.140625" style="16" customWidth="1"/>
    <col min="259" max="259" width="25.28515625" style="16" customWidth="1"/>
    <col min="261" max="261" width="11.140625" style="16" customWidth="1"/>
    <col min="262" max="262" width="5.42578125" style="16" customWidth="1"/>
    <col min="264" max="264" width="4.85546875" style="16" customWidth="1"/>
    <col min="513" max="513" width="16" style="16" customWidth="1"/>
    <col min="514" max="514" width="21.140625" style="16" customWidth="1"/>
    <col min="515" max="515" width="25.28515625" style="16" customWidth="1"/>
    <col min="517" max="517" width="11.140625" style="16" customWidth="1"/>
    <col min="518" max="518" width="5.42578125" style="16" customWidth="1"/>
    <col min="520" max="520" width="4.85546875" style="16" customWidth="1"/>
    <col min="769" max="769" width="16" style="16" customWidth="1"/>
    <col min="770" max="770" width="21.140625" style="16" customWidth="1"/>
    <col min="771" max="771" width="25.28515625" style="16" customWidth="1"/>
    <col min="773" max="773" width="11.140625" style="16" customWidth="1"/>
    <col min="774" max="774" width="5.42578125" style="16" customWidth="1"/>
    <col min="776" max="776" width="4.85546875" style="16" customWidth="1"/>
    <col min="1025" max="1025" width="16" style="16" customWidth="1"/>
    <col min="1026" max="1026" width="21.140625" style="16" customWidth="1"/>
    <col min="1027" max="1027" width="25.28515625" style="16" customWidth="1"/>
    <col min="1029" max="1029" width="11.140625" style="16" customWidth="1"/>
    <col min="1030" max="1030" width="5.42578125" style="16" customWidth="1"/>
    <col min="1032" max="1032" width="4.85546875" style="16" customWidth="1"/>
    <col min="1281" max="1281" width="16" style="16" customWidth="1"/>
    <col min="1282" max="1282" width="21.140625" style="16" customWidth="1"/>
    <col min="1283" max="1283" width="25.28515625" style="16" customWidth="1"/>
    <col min="1285" max="1285" width="11.140625" style="16" customWidth="1"/>
    <col min="1286" max="1286" width="5.42578125" style="16" customWidth="1"/>
    <col min="1288" max="1288" width="4.85546875" style="16" customWidth="1"/>
    <col min="1537" max="1537" width="16" style="16" customWidth="1"/>
    <col min="1538" max="1538" width="21.140625" style="16" customWidth="1"/>
    <col min="1539" max="1539" width="25.28515625" style="16" customWidth="1"/>
    <col min="1541" max="1541" width="11.140625" style="16" customWidth="1"/>
    <col min="1542" max="1542" width="5.42578125" style="16" customWidth="1"/>
    <col min="1544" max="1544" width="4.85546875" style="16" customWidth="1"/>
    <col min="1793" max="1793" width="16" style="16" customWidth="1"/>
    <col min="1794" max="1794" width="21.140625" style="16" customWidth="1"/>
    <col min="1795" max="1795" width="25.28515625" style="16" customWidth="1"/>
    <col min="1797" max="1797" width="11.140625" style="16" customWidth="1"/>
    <col min="1798" max="1798" width="5.42578125" style="16" customWidth="1"/>
    <col min="1800" max="1800" width="4.85546875" style="16" customWidth="1"/>
    <col min="2049" max="2049" width="16" style="16" customWidth="1"/>
    <col min="2050" max="2050" width="21.140625" style="16" customWidth="1"/>
    <col min="2051" max="2051" width="25.28515625" style="16" customWidth="1"/>
    <col min="2053" max="2053" width="11.140625" style="16" customWidth="1"/>
    <col min="2054" max="2054" width="5.42578125" style="16" customWidth="1"/>
    <col min="2056" max="2056" width="4.85546875" style="16" customWidth="1"/>
    <col min="2305" max="2305" width="16" style="16" customWidth="1"/>
    <col min="2306" max="2306" width="21.140625" style="16" customWidth="1"/>
    <col min="2307" max="2307" width="25.28515625" style="16" customWidth="1"/>
    <col min="2309" max="2309" width="11.140625" style="16" customWidth="1"/>
    <col min="2310" max="2310" width="5.42578125" style="16" customWidth="1"/>
    <col min="2312" max="2312" width="4.85546875" style="16" customWidth="1"/>
    <col min="2561" max="2561" width="16" style="16" customWidth="1"/>
    <col min="2562" max="2562" width="21.140625" style="16" customWidth="1"/>
    <col min="2563" max="2563" width="25.28515625" style="16" customWidth="1"/>
    <col min="2565" max="2565" width="11.140625" style="16" customWidth="1"/>
    <col min="2566" max="2566" width="5.42578125" style="16" customWidth="1"/>
    <col min="2568" max="2568" width="4.85546875" style="16" customWidth="1"/>
    <col min="2817" max="2817" width="16" style="16" customWidth="1"/>
    <col min="2818" max="2818" width="21.140625" style="16" customWidth="1"/>
    <col min="2819" max="2819" width="25.28515625" style="16" customWidth="1"/>
    <col min="2821" max="2821" width="11.140625" style="16" customWidth="1"/>
    <col min="2822" max="2822" width="5.42578125" style="16" customWidth="1"/>
    <col min="2824" max="2824" width="4.85546875" style="16" customWidth="1"/>
    <col min="3073" max="3073" width="16" style="16" customWidth="1"/>
    <col min="3074" max="3074" width="21.140625" style="16" customWidth="1"/>
    <col min="3075" max="3075" width="25.28515625" style="16" customWidth="1"/>
    <col min="3077" max="3077" width="11.140625" style="16" customWidth="1"/>
    <col min="3078" max="3078" width="5.42578125" style="16" customWidth="1"/>
    <col min="3080" max="3080" width="4.85546875" style="16" customWidth="1"/>
    <col min="3329" max="3329" width="16" style="16" customWidth="1"/>
    <col min="3330" max="3330" width="21.140625" style="16" customWidth="1"/>
    <col min="3331" max="3331" width="25.28515625" style="16" customWidth="1"/>
    <col min="3333" max="3333" width="11.140625" style="16" customWidth="1"/>
    <col min="3334" max="3334" width="5.42578125" style="16" customWidth="1"/>
    <col min="3336" max="3336" width="4.85546875" style="16" customWidth="1"/>
    <col min="3585" max="3585" width="16" style="16" customWidth="1"/>
    <col min="3586" max="3586" width="21.140625" style="16" customWidth="1"/>
    <col min="3587" max="3587" width="25.28515625" style="16" customWidth="1"/>
    <col min="3589" max="3589" width="11.140625" style="16" customWidth="1"/>
    <col min="3590" max="3590" width="5.42578125" style="16" customWidth="1"/>
    <col min="3592" max="3592" width="4.85546875" style="16" customWidth="1"/>
    <col min="3841" max="3841" width="16" style="16" customWidth="1"/>
    <col min="3842" max="3842" width="21.140625" style="16" customWidth="1"/>
    <col min="3843" max="3843" width="25.28515625" style="16" customWidth="1"/>
    <col min="3845" max="3845" width="11.140625" style="16" customWidth="1"/>
    <col min="3846" max="3846" width="5.42578125" style="16" customWidth="1"/>
    <col min="3848" max="3848" width="4.85546875" style="16" customWidth="1"/>
    <col min="4097" max="4097" width="16" style="16" customWidth="1"/>
    <col min="4098" max="4098" width="21.140625" style="16" customWidth="1"/>
    <col min="4099" max="4099" width="25.28515625" style="16" customWidth="1"/>
    <col min="4101" max="4101" width="11.140625" style="16" customWidth="1"/>
    <col min="4102" max="4102" width="5.42578125" style="16" customWidth="1"/>
    <col min="4104" max="4104" width="4.85546875" style="16" customWidth="1"/>
    <col min="4353" max="4353" width="16" style="16" customWidth="1"/>
    <col min="4354" max="4354" width="21.140625" style="16" customWidth="1"/>
    <col min="4355" max="4355" width="25.28515625" style="16" customWidth="1"/>
    <col min="4357" max="4357" width="11.140625" style="16" customWidth="1"/>
    <col min="4358" max="4358" width="5.42578125" style="16" customWidth="1"/>
    <col min="4360" max="4360" width="4.85546875" style="16" customWidth="1"/>
    <col min="4609" max="4609" width="16" style="16" customWidth="1"/>
    <col min="4610" max="4610" width="21.140625" style="16" customWidth="1"/>
    <col min="4611" max="4611" width="25.28515625" style="16" customWidth="1"/>
    <col min="4613" max="4613" width="11.140625" style="16" customWidth="1"/>
    <col min="4614" max="4614" width="5.42578125" style="16" customWidth="1"/>
    <col min="4616" max="4616" width="4.85546875" style="16" customWidth="1"/>
    <col min="4865" max="4865" width="16" style="16" customWidth="1"/>
    <col min="4866" max="4866" width="21.140625" style="16" customWidth="1"/>
    <col min="4867" max="4867" width="25.28515625" style="16" customWidth="1"/>
    <col min="4869" max="4869" width="11.140625" style="16" customWidth="1"/>
    <col min="4870" max="4870" width="5.42578125" style="16" customWidth="1"/>
    <col min="4872" max="4872" width="4.85546875" style="16" customWidth="1"/>
    <col min="5121" max="5121" width="16" style="16" customWidth="1"/>
    <col min="5122" max="5122" width="21.140625" style="16" customWidth="1"/>
    <col min="5123" max="5123" width="25.28515625" style="16" customWidth="1"/>
    <col min="5125" max="5125" width="11.140625" style="16" customWidth="1"/>
    <col min="5126" max="5126" width="5.42578125" style="16" customWidth="1"/>
    <col min="5128" max="5128" width="4.85546875" style="16" customWidth="1"/>
    <col min="5377" max="5377" width="16" style="16" customWidth="1"/>
    <col min="5378" max="5378" width="21.140625" style="16" customWidth="1"/>
    <col min="5379" max="5379" width="25.28515625" style="16" customWidth="1"/>
    <col min="5381" max="5381" width="11.140625" style="16" customWidth="1"/>
    <col min="5382" max="5382" width="5.42578125" style="16" customWidth="1"/>
    <col min="5384" max="5384" width="4.85546875" style="16" customWidth="1"/>
    <col min="5633" max="5633" width="16" style="16" customWidth="1"/>
    <col min="5634" max="5634" width="21.140625" style="16" customWidth="1"/>
    <col min="5635" max="5635" width="25.28515625" style="16" customWidth="1"/>
    <col min="5637" max="5637" width="11.140625" style="16" customWidth="1"/>
    <col min="5638" max="5638" width="5.42578125" style="16" customWidth="1"/>
    <col min="5640" max="5640" width="4.85546875" style="16" customWidth="1"/>
    <col min="5889" max="5889" width="16" style="16" customWidth="1"/>
    <col min="5890" max="5890" width="21.140625" style="16" customWidth="1"/>
    <col min="5891" max="5891" width="25.28515625" style="16" customWidth="1"/>
    <col min="5893" max="5893" width="11.140625" style="16" customWidth="1"/>
    <col min="5894" max="5894" width="5.42578125" style="16" customWidth="1"/>
    <col min="5896" max="5896" width="4.85546875" style="16" customWidth="1"/>
    <col min="6145" max="6145" width="16" style="16" customWidth="1"/>
    <col min="6146" max="6146" width="21.140625" style="16" customWidth="1"/>
    <col min="6147" max="6147" width="25.28515625" style="16" customWidth="1"/>
    <col min="6149" max="6149" width="11.140625" style="16" customWidth="1"/>
    <col min="6150" max="6150" width="5.42578125" style="16" customWidth="1"/>
    <col min="6152" max="6152" width="4.85546875" style="16" customWidth="1"/>
    <col min="6401" max="6401" width="16" style="16" customWidth="1"/>
    <col min="6402" max="6402" width="21.140625" style="16" customWidth="1"/>
    <col min="6403" max="6403" width="25.28515625" style="16" customWidth="1"/>
    <col min="6405" max="6405" width="11.140625" style="16" customWidth="1"/>
    <col min="6406" max="6406" width="5.42578125" style="16" customWidth="1"/>
    <col min="6408" max="6408" width="4.85546875" style="16" customWidth="1"/>
    <col min="6657" max="6657" width="16" style="16" customWidth="1"/>
    <col min="6658" max="6658" width="21.140625" style="16" customWidth="1"/>
    <col min="6659" max="6659" width="25.28515625" style="16" customWidth="1"/>
    <col min="6661" max="6661" width="11.140625" style="16" customWidth="1"/>
    <col min="6662" max="6662" width="5.42578125" style="16" customWidth="1"/>
    <col min="6664" max="6664" width="4.85546875" style="16" customWidth="1"/>
    <col min="6913" max="6913" width="16" style="16" customWidth="1"/>
    <col min="6914" max="6914" width="21.140625" style="16" customWidth="1"/>
    <col min="6915" max="6915" width="25.28515625" style="16" customWidth="1"/>
    <col min="6917" max="6917" width="11.140625" style="16" customWidth="1"/>
    <col min="6918" max="6918" width="5.42578125" style="16" customWidth="1"/>
    <col min="6920" max="6920" width="4.85546875" style="16" customWidth="1"/>
    <col min="7169" max="7169" width="16" style="16" customWidth="1"/>
    <col min="7170" max="7170" width="21.140625" style="16" customWidth="1"/>
    <col min="7171" max="7171" width="25.28515625" style="16" customWidth="1"/>
    <col min="7173" max="7173" width="11.140625" style="16" customWidth="1"/>
    <col min="7174" max="7174" width="5.42578125" style="16" customWidth="1"/>
    <col min="7176" max="7176" width="4.85546875" style="16" customWidth="1"/>
    <col min="7425" max="7425" width="16" style="16" customWidth="1"/>
    <col min="7426" max="7426" width="21.140625" style="16" customWidth="1"/>
    <col min="7427" max="7427" width="25.28515625" style="16" customWidth="1"/>
    <col min="7429" max="7429" width="11.140625" style="16" customWidth="1"/>
    <col min="7430" max="7430" width="5.42578125" style="16" customWidth="1"/>
    <col min="7432" max="7432" width="4.85546875" style="16" customWidth="1"/>
    <col min="7681" max="7681" width="16" style="16" customWidth="1"/>
    <col min="7682" max="7682" width="21.140625" style="16" customWidth="1"/>
    <col min="7683" max="7683" width="25.28515625" style="16" customWidth="1"/>
    <col min="7685" max="7685" width="11.140625" style="16" customWidth="1"/>
    <col min="7686" max="7686" width="5.42578125" style="16" customWidth="1"/>
    <col min="7688" max="7688" width="4.85546875" style="16" customWidth="1"/>
    <col min="7937" max="7937" width="16" style="16" customWidth="1"/>
    <col min="7938" max="7938" width="21.140625" style="16" customWidth="1"/>
    <col min="7939" max="7939" width="25.28515625" style="16" customWidth="1"/>
    <col min="7941" max="7941" width="11.140625" style="16" customWidth="1"/>
    <col min="7942" max="7942" width="5.42578125" style="16" customWidth="1"/>
    <col min="7944" max="7944" width="4.85546875" style="16" customWidth="1"/>
    <col min="8193" max="8193" width="16" style="16" customWidth="1"/>
    <col min="8194" max="8194" width="21.140625" style="16" customWidth="1"/>
    <col min="8195" max="8195" width="25.28515625" style="16" customWidth="1"/>
    <col min="8197" max="8197" width="11.140625" style="16" customWidth="1"/>
    <col min="8198" max="8198" width="5.42578125" style="16" customWidth="1"/>
    <col min="8200" max="8200" width="4.85546875" style="16" customWidth="1"/>
    <col min="8449" max="8449" width="16" style="16" customWidth="1"/>
    <col min="8450" max="8450" width="21.140625" style="16" customWidth="1"/>
    <col min="8451" max="8451" width="25.28515625" style="16" customWidth="1"/>
    <col min="8453" max="8453" width="11.140625" style="16" customWidth="1"/>
    <col min="8454" max="8454" width="5.42578125" style="16" customWidth="1"/>
    <col min="8456" max="8456" width="4.85546875" style="16" customWidth="1"/>
    <col min="8705" max="8705" width="16" style="16" customWidth="1"/>
    <col min="8706" max="8706" width="21.140625" style="16" customWidth="1"/>
    <col min="8707" max="8707" width="25.28515625" style="16" customWidth="1"/>
    <col min="8709" max="8709" width="11.140625" style="16" customWidth="1"/>
    <col min="8710" max="8710" width="5.42578125" style="16" customWidth="1"/>
    <col min="8712" max="8712" width="4.85546875" style="16" customWidth="1"/>
    <col min="8961" max="8961" width="16" style="16" customWidth="1"/>
    <col min="8962" max="8962" width="21.140625" style="16" customWidth="1"/>
    <col min="8963" max="8963" width="25.28515625" style="16" customWidth="1"/>
    <col min="8965" max="8965" width="11.140625" style="16" customWidth="1"/>
    <col min="8966" max="8966" width="5.42578125" style="16" customWidth="1"/>
    <col min="8968" max="8968" width="4.85546875" style="16" customWidth="1"/>
    <col min="9217" max="9217" width="16" style="16" customWidth="1"/>
    <col min="9218" max="9218" width="21.140625" style="16" customWidth="1"/>
    <col min="9219" max="9219" width="25.28515625" style="16" customWidth="1"/>
    <col min="9221" max="9221" width="11.140625" style="16" customWidth="1"/>
    <col min="9222" max="9222" width="5.42578125" style="16" customWidth="1"/>
    <col min="9224" max="9224" width="4.85546875" style="16" customWidth="1"/>
    <col min="9473" max="9473" width="16" style="16" customWidth="1"/>
    <col min="9474" max="9474" width="21.140625" style="16" customWidth="1"/>
    <col min="9475" max="9475" width="25.28515625" style="16" customWidth="1"/>
    <col min="9477" max="9477" width="11.140625" style="16" customWidth="1"/>
    <col min="9478" max="9478" width="5.42578125" style="16" customWidth="1"/>
    <col min="9480" max="9480" width="4.85546875" style="16" customWidth="1"/>
    <col min="9729" max="9729" width="16" style="16" customWidth="1"/>
    <col min="9730" max="9730" width="21.140625" style="16" customWidth="1"/>
    <col min="9731" max="9731" width="25.28515625" style="16" customWidth="1"/>
    <col min="9733" max="9733" width="11.140625" style="16" customWidth="1"/>
    <col min="9734" max="9734" width="5.42578125" style="16" customWidth="1"/>
    <col min="9736" max="9736" width="4.85546875" style="16" customWidth="1"/>
    <col min="9985" max="9985" width="16" style="16" customWidth="1"/>
    <col min="9986" max="9986" width="21.140625" style="16" customWidth="1"/>
    <col min="9987" max="9987" width="25.28515625" style="16" customWidth="1"/>
    <col min="9989" max="9989" width="11.140625" style="16" customWidth="1"/>
    <col min="9990" max="9990" width="5.42578125" style="16" customWidth="1"/>
    <col min="9992" max="9992" width="4.85546875" style="16" customWidth="1"/>
    <col min="10241" max="10241" width="16" style="16" customWidth="1"/>
    <col min="10242" max="10242" width="21.140625" style="16" customWidth="1"/>
    <col min="10243" max="10243" width="25.28515625" style="16" customWidth="1"/>
    <col min="10245" max="10245" width="11.140625" style="16" customWidth="1"/>
    <col min="10246" max="10246" width="5.42578125" style="16" customWidth="1"/>
    <col min="10248" max="10248" width="4.85546875" style="16" customWidth="1"/>
    <col min="10497" max="10497" width="16" style="16" customWidth="1"/>
    <col min="10498" max="10498" width="21.140625" style="16" customWidth="1"/>
    <col min="10499" max="10499" width="25.28515625" style="16" customWidth="1"/>
    <col min="10501" max="10501" width="11.140625" style="16" customWidth="1"/>
    <col min="10502" max="10502" width="5.42578125" style="16" customWidth="1"/>
    <col min="10504" max="10504" width="4.85546875" style="16" customWidth="1"/>
    <col min="10753" max="10753" width="16" style="16" customWidth="1"/>
    <col min="10754" max="10754" width="21.140625" style="16" customWidth="1"/>
    <col min="10755" max="10755" width="25.28515625" style="16" customWidth="1"/>
    <col min="10757" max="10757" width="11.140625" style="16" customWidth="1"/>
    <col min="10758" max="10758" width="5.42578125" style="16" customWidth="1"/>
    <col min="10760" max="10760" width="4.85546875" style="16" customWidth="1"/>
    <col min="11009" max="11009" width="16" style="16" customWidth="1"/>
    <col min="11010" max="11010" width="21.140625" style="16" customWidth="1"/>
    <col min="11011" max="11011" width="25.28515625" style="16" customWidth="1"/>
    <col min="11013" max="11013" width="11.140625" style="16" customWidth="1"/>
    <col min="11014" max="11014" width="5.42578125" style="16" customWidth="1"/>
    <col min="11016" max="11016" width="4.85546875" style="16" customWidth="1"/>
    <col min="11265" max="11265" width="16" style="16" customWidth="1"/>
    <col min="11266" max="11266" width="21.140625" style="16" customWidth="1"/>
    <col min="11267" max="11267" width="25.28515625" style="16" customWidth="1"/>
    <col min="11269" max="11269" width="11.140625" style="16" customWidth="1"/>
    <col min="11270" max="11270" width="5.42578125" style="16" customWidth="1"/>
    <col min="11272" max="11272" width="4.85546875" style="16" customWidth="1"/>
    <col min="11521" max="11521" width="16" style="16" customWidth="1"/>
    <col min="11522" max="11522" width="21.140625" style="16" customWidth="1"/>
    <col min="11523" max="11523" width="25.28515625" style="16" customWidth="1"/>
    <col min="11525" max="11525" width="11.140625" style="16" customWidth="1"/>
    <col min="11526" max="11526" width="5.42578125" style="16" customWidth="1"/>
    <col min="11528" max="11528" width="4.85546875" style="16" customWidth="1"/>
    <col min="11777" max="11777" width="16" style="16" customWidth="1"/>
    <col min="11778" max="11778" width="21.140625" style="16" customWidth="1"/>
    <col min="11779" max="11779" width="25.28515625" style="16" customWidth="1"/>
    <col min="11781" max="11781" width="11.140625" style="16" customWidth="1"/>
    <col min="11782" max="11782" width="5.42578125" style="16" customWidth="1"/>
    <col min="11784" max="11784" width="4.85546875" style="16" customWidth="1"/>
    <col min="12033" max="12033" width="16" style="16" customWidth="1"/>
    <col min="12034" max="12034" width="21.140625" style="16" customWidth="1"/>
    <col min="12035" max="12035" width="25.28515625" style="16" customWidth="1"/>
    <col min="12037" max="12037" width="11.140625" style="16" customWidth="1"/>
    <col min="12038" max="12038" width="5.42578125" style="16" customWidth="1"/>
    <col min="12040" max="12040" width="4.85546875" style="16" customWidth="1"/>
    <col min="12289" max="12289" width="16" style="16" customWidth="1"/>
    <col min="12290" max="12290" width="21.140625" style="16" customWidth="1"/>
    <col min="12291" max="12291" width="25.28515625" style="16" customWidth="1"/>
    <col min="12293" max="12293" width="11.140625" style="16" customWidth="1"/>
    <col min="12294" max="12294" width="5.42578125" style="16" customWidth="1"/>
    <col min="12296" max="12296" width="4.85546875" style="16" customWidth="1"/>
    <col min="12545" max="12545" width="16" style="16" customWidth="1"/>
    <col min="12546" max="12546" width="21.140625" style="16" customWidth="1"/>
    <col min="12547" max="12547" width="25.28515625" style="16" customWidth="1"/>
    <col min="12549" max="12549" width="11.140625" style="16" customWidth="1"/>
    <col min="12550" max="12550" width="5.42578125" style="16" customWidth="1"/>
    <col min="12552" max="12552" width="4.85546875" style="16" customWidth="1"/>
    <col min="12801" max="12801" width="16" style="16" customWidth="1"/>
    <col min="12802" max="12802" width="21.140625" style="16" customWidth="1"/>
    <col min="12803" max="12803" width="25.28515625" style="16" customWidth="1"/>
    <col min="12805" max="12805" width="11.140625" style="16" customWidth="1"/>
    <col min="12806" max="12806" width="5.42578125" style="16" customWidth="1"/>
    <col min="12808" max="12808" width="4.85546875" style="16" customWidth="1"/>
    <col min="13057" max="13057" width="16" style="16" customWidth="1"/>
    <col min="13058" max="13058" width="21.140625" style="16" customWidth="1"/>
    <col min="13059" max="13059" width="25.28515625" style="16" customWidth="1"/>
    <col min="13061" max="13061" width="11.140625" style="16" customWidth="1"/>
    <col min="13062" max="13062" width="5.42578125" style="16" customWidth="1"/>
    <col min="13064" max="13064" width="4.85546875" style="16" customWidth="1"/>
    <col min="13313" max="13313" width="16" style="16" customWidth="1"/>
    <col min="13314" max="13314" width="21.140625" style="16" customWidth="1"/>
    <col min="13315" max="13315" width="25.28515625" style="16" customWidth="1"/>
    <col min="13317" max="13317" width="11.140625" style="16" customWidth="1"/>
    <col min="13318" max="13318" width="5.42578125" style="16" customWidth="1"/>
    <col min="13320" max="13320" width="4.85546875" style="16" customWidth="1"/>
    <col min="13569" max="13569" width="16" style="16" customWidth="1"/>
    <col min="13570" max="13570" width="21.140625" style="16" customWidth="1"/>
    <col min="13571" max="13571" width="25.28515625" style="16" customWidth="1"/>
    <col min="13573" max="13573" width="11.140625" style="16" customWidth="1"/>
    <col min="13574" max="13574" width="5.42578125" style="16" customWidth="1"/>
    <col min="13576" max="13576" width="4.85546875" style="16" customWidth="1"/>
    <col min="13825" max="13825" width="16" style="16" customWidth="1"/>
    <col min="13826" max="13826" width="21.140625" style="16" customWidth="1"/>
    <col min="13827" max="13827" width="25.28515625" style="16" customWidth="1"/>
    <col min="13829" max="13829" width="11.140625" style="16" customWidth="1"/>
    <col min="13830" max="13830" width="5.42578125" style="16" customWidth="1"/>
    <col min="13832" max="13832" width="4.85546875" style="16" customWidth="1"/>
    <col min="14081" max="14081" width="16" style="16" customWidth="1"/>
    <col min="14082" max="14082" width="21.140625" style="16" customWidth="1"/>
    <col min="14083" max="14083" width="25.28515625" style="16" customWidth="1"/>
    <col min="14085" max="14085" width="11.140625" style="16" customWidth="1"/>
    <col min="14086" max="14086" width="5.42578125" style="16" customWidth="1"/>
    <col min="14088" max="14088" width="4.85546875" style="16" customWidth="1"/>
    <col min="14337" max="14337" width="16" style="16" customWidth="1"/>
    <col min="14338" max="14338" width="21.140625" style="16" customWidth="1"/>
    <col min="14339" max="14339" width="25.28515625" style="16" customWidth="1"/>
    <col min="14341" max="14341" width="11.140625" style="16" customWidth="1"/>
    <col min="14342" max="14342" width="5.42578125" style="16" customWidth="1"/>
    <col min="14344" max="14344" width="4.85546875" style="16" customWidth="1"/>
    <col min="14593" max="14593" width="16" style="16" customWidth="1"/>
    <col min="14594" max="14594" width="21.140625" style="16" customWidth="1"/>
    <col min="14595" max="14595" width="25.28515625" style="16" customWidth="1"/>
    <col min="14597" max="14597" width="11.140625" style="16" customWidth="1"/>
    <col min="14598" max="14598" width="5.42578125" style="16" customWidth="1"/>
    <col min="14600" max="14600" width="4.85546875" style="16" customWidth="1"/>
    <col min="14849" max="14849" width="16" style="16" customWidth="1"/>
    <col min="14850" max="14850" width="21.140625" style="16" customWidth="1"/>
    <col min="14851" max="14851" width="25.28515625" style="16" customWidth="1"/>
    <col min="14853" max="14853" width="11.140625" style="16" customWidth="1"/>
    <col min="14854" max="14854" width="5.42578125" style="16" customWidth="1"/>
    <col min="14856" max="14856" width="4.85546875" style="16" customWidth="1"/>
    <col min="15105" max="15105" width="16" style="16" customWidth="1"/>
    <col min="15106" max="15106" width="21.140625" style="16" customWidth="1"/>
    <col min="15107" max="15107" width="25.28515625" style="16" customWidth="1"/>
    <col min="15109" max="15109" width="11.140625" style="16" customWidth="1"/>
    <col min="15110" max="15110" width="5.42578125" style="16" customWidth="1"/>
    <col min="15112" max="15112" width="4.85546875" style="16" customWidth="1"/>
    <col min="15361" max="15361" width="16" style="16" customWidth="1"/>
    <col min="15362" max="15362" width="21.140625" style="16" customWidth="1"/>
    <col min="15363" max="15363" width="25.28515625" style="16" customWidth="1"/>
    <col min="15365" max="15365" width="11.140625" style="16" customWidth="1"/>
    <col min="15366" max="15366" width="5.42578125" style="16" customWidth="1"/>
    <col min="15368" max="15368" width="4.85546875" style="16" customWidth="1"/>
    <col min="15617" max="15617" width="16" style="16" customWidth="1"/>
    <col min="15618" max="15618" width="21.140625" style="16" customWidth="1"/>
    <col min="15619" max="15619" width="25.28515625" style="16" customWidth="1"/>
    <col min="15621" max="15621" width="11.140625" style="16" customWidth="1"/>
    <col min="15622" max="15622" width="5.42578125" style="16" customWidth="1"/>
    <col min="15624" max="15624" width="4.85546875" style="16" customWidth="1"/>
    <col min="15873" max="15873" width="16" style="16" customWidth="1"/>
    <col min="15874" max="15874" width="21.140625" style="16" customWidth="1"/>
    <col min="15875" max="15875" width="25.28515625" style="16" customWidth="1"/>
    <col min="15877" max="15877" width="11.140625" style="16" customWidth="1"/>
    <col min="15878" max="15878" width="5.42578125" style="16" customWidth="1"/>
    <col min="15880" max="15880" width="4.85546875" style="16" customWidth="1"/>
    <col min="16129" max="16129" width="16" style="16" customWidth="1"/>
    <col min="16130" max="16130" width="21.140625" style="16" customWidth="1"/>
    <col min="16131" max="16131" width="25.28515625" style="16" customWidth="1"/>
    <col min="16133" max="16133" width="11.140625" style="16" customWidth="1"/>
    <col min="16134" max="16134" width="5.42578125" style="16" customWidth="1"/>
    <col min="16136" max="16136" width="4.85546875" style="16" customWidth="1"/>
    <col min="16383" max="16384" width="9" style="16" customWidth="1"/>
  </cols>
  <sheetData>
    <row r="1" spans="1:8" s="5" customFormat="1" ht="15.75" customHeight="1">
      <c r="A1" s="102" t="s">
        <v>866</v>
      </c>
      <c r="B1" s="39" t="s">
        <v>60</v>
      </c>
      <c r="C1" s="39" t="s">
        <v>61</v>
      </c>
      <c r="D1" s="39" t="s">
        <v>1038</v>
      </c>
      <c r="E1" s="39" t="s">
        <v>1039</v>
      </c>
      <c r="F1" s="39"/>
      <c r="G1" s="39" t="s">
        <v>868</v>
      </c>
      <c r="H1" s="39"/>
    </row>
    <row r="2" spans="1:8" ht="31.5" customHeight="1">
      <c r="A2" s="103" t="s">
        <v>33</v>
      </c>
      <c r="B2" s="91" t="s">
        <v>257</v>
      </c>
      <c r="C2" s="93" t="s">
        <v>1289</v>
      </c>
      <c r="D2" s="17">
        <f>617-591+1</f>
        <v>27</v>
      </c>
      <c r="E2" s="17"/>
      <c r="F2" s="17"/>
      <c r="G2" s="17"/>
      <c r="H2" s="17"/>
    </row>
    <row r="3" spans="1:8" ht="15.75" customHeight="1">
      <c r="A3" s="103"/>
      <c r="B3" s="90" t="s">
        <v>253</v>
      </c>
      <c r="C3" s="145" t="s">
        <v>1290</v>
      </c>
      <c r="D3" s="17">
        <v>2</v>
      </c>
      <c r="E3" s="17"/>
      <c r="F3" s="17"/>
      <c r="G3" s="17"/>
      <c r="H3" s="17"/>
    </row>
    <row r="4" spans="1:8" ht="31.5" customHeight="1">
      <c r="A4" s="103"/>
      <c r="B4" s="96" t="s">
        <v>259</v>
      </c>
      <c r="C4" s="94" t="s">
        <v>1291</v>
      </c>
      <c r="D4" s="17">
        <f>633-623+1</f>
        <v>11</v>
      </c>
      <c r="E4" s="17"/>
      <c r="F4" s="17"/>
      <c r="G4" s="17"/>
      <c r="H4" s="17"/>
    </row>
    <row r="5" spans="1:8" ht="15.75" customHeight="1">
      <c r="A5" s="103"/>
      <c r="B5" s="157" t="s">
        <v>1292</v>
      </c>
      <c r="C5" s="97" t="s">
        <v>1293</v>
      </c>
      <c r="D5" s="17">
        <v>8</v>
      </c>
      <c r="E5" s="17"/>
      <c r="F5" s="17"/>
      <c r="G5" s="17"/>
      <c r="H5" s="17"/>
    </row>
    <row r="6" spans="1:8" ht="15.75" customHeight="1">
      <c r="A6" s="103"/>
      <c r="B6" s="90" t="s">
        <v>721</v>
      </c>
      <c r="C6" s="93" t="s">
        <v>1294</v>
      </c>
      <c r="D6" s="17">
        <v>3</v>
      </c>
      <c r="E6" s="17"/>
      <c r="F6" s="17"/>
      <c r="G6" s="17"/>
      <c r="H6" s="17"/>
    </row>
    <row r="7" spans="1:8" ht="15.75" customHeight="1">
      <c r="A7" s="103"/>
      <c r="B7" s="90" t="s">
        <v>1295</v>
      </c>
      <c r="C7" s="97" t="s">
        <v>1296</v>
      </c>
      <c r="D7" s="17">
        <v>2</v>
      </c>
      <c r="E7" s="17" t="s">
        <v>1038</v>
      </c>
      <c r="F7" s="17">
        <f>SUM(D2:D7)</f>
        <v>53</v>
      </c>
      <c r="G7" s="17" t="s">
        <v>876</v>
      </c>
      <c r="H7" s="17">
        <v>6</v>
      </c>
    </row>
    <row r="8" spans="1:8">
      <c r="A8" s="113"/>
      <c r="B8" s="106"/>
      <c r="C8" s="114"/>
      <c r="D8" s="115"/>
      <c r="E8" s="115"/>
      <c r="F8" s="115"/>
      <c r="G8" s="115"/>
      <c r="H8" s="115"/>
    </row>
    <row r="9" spans="1:8" ht="15.75" customHeight="1">
      <c r="A9" s="103" t="s">
        <v>34</v>
      </c>
      <c r="B9" s="91" t="s">
        <v>704</v>
      </c>
      <c r="C9" s="93" t="s">
        <v>1297</v>
      </c>
      <c r="D9" s="17">
        <v>2</v>
      </c>
      <c r="E9" s="17"/>
      <c r="F9" s="17"/>
      <c r="G9" s="17"/>
      <c r="H9" s="17"/>
    </row>
    <row r="10" spans="1:8" ht="31.5" customHeight="1">
      <c r="A10" s="103"/>
      <c r="B10" s="90" t="s">
        <v>467</v>
      </c>
      <c r="C10" s="94" t="s">
        <v>911</v>
      </c>
      <c r="D10" s="17">
        <v>5</v>
      </c>
      <c r="E10" s="17"/>
      <c r="F10" s="17"/>
      <c r="G10" s="17"/>
      <c r="H10" s="17"/>
    </row>
    <row r="11" spans="1:8" ht="15.75" customHeight="1">
      <c r="A11" s="103"/>
      <c r="B11" s="91" t="s">
        <v>912</v>
      </c>
      <c r="C11" s="93" t="s">
        <v>1122</v>
      </c>
      <c r="D11" s="17">
        <f>561-552+1</f>
        <v>10</v>
      </c>
      <c r="E11" s="17"/>
      <c r="F11" s="17"/>
      <c r="G11" s="17"/>
      <c r="H11" s="17"/>
    </row>
    <row r="12" spans="1:8" ht="15.75" customHeight="1">
      <c r="A12" s="103"/>
      <c r="B12" s="35" t="s">
        <v>920</v>
      </c>
      <c r="C12" s="97" t="s">
        <v>1298</v>
      </c>
      <c r="D12" s="17">
        <v>2</v>
      </c>
      <c r="E12" s="17"/>
      <c r="F12" s="17"/>
      <c r="G12" s="17"/>
      <c r="H12" s="17"/>
    </row>
    <row r="13" spans="1:8" ht="15.75" customHeight="1">
      <c r="A13" s="103"/>
      <c r="B13" s="91" t="s">
        <v>1299</v>
      </c>
      <c r="C13" s="93" t="s">
        <v>1300</v>
      </c>
      <c r="D13" s="17">
        <v>3</v>
      </c>
      <c r="E13" s="17"/>
      <c r="F13" s="17"/>
      <c r="G13" s="17"/>
      <c r="H13" s="17"/>
    </row>
    <row r="14" spans="1:8" ht="15.75" customHeight="1">
      <c r="A14" s="103"/>
      <c r="B14" s="91" t="s">
        <v>1301</v>
      </c>
      <c r="C14" s="93" t="s">
        <v>1302</v>
      </c>
      <c r="D14" s="17">
        <v>2</v>
      </c>
      <c r="E14" s="17"/>
      <c r="F14" s="17"/>
      <c r="G14" s="17"/>
      <c r="H14" s="17"/>
    </row>
    <row r="15" spans="1:8" ht="15.75" customHeight="1">
      <c r="A15" s="103"/>
      <c r="B15" s="96" t="s">
        <v>702</v>
      </c>
      <c r="C15" s="96" t="s">
        <v>703</v>
      </c>
      <c r="D15" s="17">
        <v>2</v>
      </c>
      <c r="E15" s="17"/>
      <c r="F15" s="17"/>
      <c r="G15" s="17"/>
      <c r="H15" s="17"/>
    </row>
    <row r="16" spans="1:8" ht="15.75" customHeight="1">
      <c r="A16" s="103"/>
      <c r="B16" s="90" t="s">
        <v>1303</v>
      </c>
      <c r="C16" s="94" t="s">
        <v>1304</v>
      </c>
      <c r="D16" s="17">
        <v>1</v>
      </c>
      <c r="E16" s="17"/>
      <c r="F16" s="17"/>
      <c r="G16" s="17"/>
      <c r="H16" s="17"/>
    </row>
    <row r="17" spans="1:8" ht="15.75" customHeight="1">
      <c r="A17" s="103"/>
      <c r="B17" s="90" t="s">
        <v>916</v>
      </c>
      <c r="C17" s="94" t="s">
        <v>1305</v>
      </c>
      <c r="D17" s="17">
        <v>1</v>
      </c>
      <c r="E17" s="17" t="s">
        <v>1038</v>
      </c>
      <c r="F17" s="17">
        <f>SUM(D9:D17)</f>
        <v>28</v>
      </c>
      <c r="G17" s="17" t="s">
        <v>876</v>
      </c>
      <c r="H17" s="17">
        <v>9</v>
      </c>
    </row>
    <row r="18" spans="1:8">
      <c r="A18" s="113"/>
      <c r="B18" s="106"/>
      <c r="C18" s="114"/>
      <c r="D18" s="115"/>
      <c r="E18" s="115"/>
      <c r="F18" s="115"/>
      <c r="G18" s="115"/>
      <c r="H18" s="115"/>
    </row>
    <row r="19" spans="1:8" ht="15.75" customHeight="1">
      <c r="A19" s="103" t="s">
        <v>27</v>
      </c>
      <c r="B19" s="90" t="s">
        <v>711</v>
      </c>
      <c r="C19" s="90" t="s">
        <v>1306</v>
      </c>
      <c r="D19" s="17">
        <v>3</v>
      </c>
      <c r="E19" s="17"/>
      <c r="F19" s="17"/>
      <c r="G19" s="17"/>
      <c r="H19" s="17"/>
    </row>
    <row r="20" spans="1:8" ht="15.75" customHeight="1">
      <c r="A20" s="103"/>
      <c r="B20" s="90" t="s">
        <v>1307</v>
      </c>
      <c r="C20" s="97" t="s">
        <v>1308</v>
      </c>
      <c r="D20" s="17">
        <v>1</v>
      </c>
      <c r="E20" s="17"/>
      <c r="F20" s="17"/>
      <c r="G20" s="17"/>
      <c r="H20" s="17"/>
    </row>
    <row r="21" spans="1:8" ht="15.75" customHeight="1">
      <c r="A21" s="103"/>
      <c r="B21" s="90" t="s">
        <v>1309</v>
      </c>
      <c r="C21" s="97" t="s">
        <v>1310</v>
      </c>
      <c r="D21" s="17">
        <v>3</v>
      </c>
      <c r="E21" s="17"/>
      <c r="F21" s="17"/>
      <c r="G21" s="17"/>
      <c r="H21" s="17"/>
    </row>
    <row r="22" spans="1:8" ht="63.75" customHeight="1">
      <c r="A22" s="103"/>
      <c r="B22" s="90" t="s">
        <v>193</v>
      </c>
      <c r="C22" s="97" t="s">
        <v>1311</v>
      </c>
      <c r="D22" s="112">
        <f>543-522+1</f>
        <v>22</v>
      </c>
      <c r="E22" s="112"/>
      <c r="F22" s="112"/>
      <c r="G22" s="112"/>
      <c r="H22" s="112"/>
    </row>
    <row r="23" spans="1:8" ht="15.75" customHeight="1">
      <c r="A23" s="103"/>
      <c r="B23" s="90" t="s">
        <v>928</v>
      </c>
      <c r="C23" s="97" t="s">
        <v>1133</v>
      </c>
      <c r="D23" s="17">
        <v>1</v>
      </c>
      <c r="E23" s="17"/>
      <c r="F23" s="17"/>
      <c r="G23" s="17"/>
      <c r="H23" s="17"/>
    </row>
    <row r="24" spans="1:8" ht="15.75" customHeight="1">
      <c r="A24" s="103"/>
      <c r="B24" s="90" t="s">
        <v>1312</v>
      </c>
      <c r="C24" s="97" t="s">
        <v>1313</v>
      </c>
      <c r="D24" s="17">
        <v>5</v>
      </c>
      <c r="E24" s="17" t="s">
        <v>1038</v>
      </c>
      <c r="F24" s="17">
        <f>SUM(D19:D24)</f>
        <v>35</v>
      </c>
      <c r="G24" s="17" t="s">
        <v>876</v>
      </c>
      <c r="H24" s="17">
        <v>6</v>
      </c>
    </row>
    <row r="25" spans="1:8">
      <c r="A25" s="106"/>
      <c r="B25" s="106"/>
      <c r="C25" s="114"/>
      <c r="D25" s="115"/>
      <c r="E25" s="115"/>
      <c r="F25" s="115"/>
      <c r="G25" s="115"/>
      <c r="H25" s="115"/>
    </row>
    <row r="26" spans="1:8" ht="15.75" customHeight="1">
      <c r="A26" s="103" t="s">
        <v>29</v>
      </c>
      <c r="B26" s="90" t="s">
        <v>740</v>
      </c>
      <c r="C26" s="94" t="s">
        <v>1134</v>
      </c>
      <c r="D26" s="17">
        <v>6</v>
      </c>
      <c r="E26" s="17" t="s">
        <v>1038</v>
      </c>
      <c r="F26" s="17">
        <f>SUM(D26)</f>
        <v>6</v>
      </c>
      <c r="G26" s="17" t="s">
        <v>876</v>
      </c>
      <c r="H26" s="17">
        <v>1</v>
      </c>
    </row>
    <row r="27" spans="1:8">
      <c r="A27" s="113"/>
      <c r="B27" s="106"/>
      <c r="C27" s="114"/>
      <c r="D27" s="115"/>
      <c r="E27" s="115"/>
      <c r="F27" s="115"/>
      <c r="G27" s="115"/>
      <c r="H27" s="115"/>
    </row>
    <row r="28" spans="1:8" ht="15.75" customHeight="1">
      <c r="A28" s="103" t="s">
        <v>30</v>
      </c>
      <c r="B28" s="91" t="s">
        <v>211</v>
      </c>
      <c r="C28" s="116" t="s">
        <v>1314</v>
      </c>
      <c r="D28" s="17">
        <f>474-462+1</f>
        <v>13</v>
      </c>
      <c r="E28" s="17"/>
      <c r="F28" s="17"/>
      <c r="G28" s="17"/>
      <c r="H28" s="17"/>
    </row>
    <row r="29" spans="1:8" ht="15.75" customHeight="1">
      <c r="A29" s="103"/>
      <c r="B29" s="91" t="s">
        <v>473</v>
      </c>
      <c r="C29" s="116" t="s">
        <v>474</v>
      </c>
      <c r="D29" s="112">
        <v>1</v>
      </c>
      <c r="E29" s="112"/>
      <c r="F29" s="112"/>
      <c r="G29" s="112"/>
      <c r="H29" s="112"/>
    </row>
    <row r="30" spans="1:8" ht="15.75" customHeight="1">
      <c r="A30" s="117"/>
      <c r="B30" s="90" t="s">
        <v>1315</v>
      </c>
      <c r="C30" s="94" t="s">
        <v>1316</v>
      </c>
      <c r="D30" s="17">
        <v>6</v>
      </c>
      <c r="E30" s="17"/>
      <c r="F30" s="17"/>
      <c r="G30" s="17"/>
      <c r="H30" s="120"/>
    </row>
    <row r="31" spans="1:8" ht="15.75" customHeight="1">
      <c r="A31"/>
      <c r="B31" s="90" t="s">
        <v>476</v>
      </c>
      <c r="C31" s="94" t="s">
        <v>935</v>
      </c>
      <c r="D31" s="17">
        <v>2</v>
      </c>
      <c r="E31" s="17"/>
      <c r="F31" s="17"/>
      <c r="G31" s="17"/>
      <c r="H31" s="17"/>
    </row>
    <row r="32" spans="1:8" ht="15.75" customHeight="1">
      <c r="A32" s="103"/>
      <c r="B32" s="90" t="s">
        <v>1137</v>
      </c>
      <c r="C32" s="97" t="s">
        <v>1138</v>
      </c>
      <c r="D32" s="17">
        <v>2</v>
      </c>
      <c r="E32" s="17" t="s">
        <v>1038</v>
      </c>
      <c r="F32" s="17">
        <f>SUM(D28:D32)</f>
        <v>24</v>
      </c>
      <c r="G32" s="17" t="s">
        <v>876</v>
      </c>
      <c r="H32" s="17">
        <v>5</v>
      </c>
    </row>
    <row r="33" spans="1:8">
      <c r="A33" s="106"/>
      <c r="B33" s="106"/>
      <c r="C33" s="114"/>
      <c r="D33" s="115"/>
      <c r="E33" s="115"/>
      <c r="F33" s="115"/>
      <c r="G33" s="115"/>
      <c r="H33" s="115"/>
    </row>
    <row r="34" spans="1:8" ht="15.75" customHeight="1">
      <c r="A34" s="117" t="s">
        <v>36</v>
      </c>
      <c r="B34" s="118" t="s">
        <v>1139</v>
      </c>
      <c r="C34" s="119" t="s">
        <v>1140</v>
      </c>
      <c r="D34" s="120">
        <v>1</v>
      </c>
      <c r="E34" s="120" t="s">
        <v>1038</v>
      </c>
      <c r="F34" s="120">
        <v>1</v>
      </c>
      <c r="G34" s="120" t="s">
        <v>876</v>
      </c>
      <c r="H34" s="120">
        <v>1</v>
      </c>
    </row>
    <row r="35" spans="1:8">
      <c r="A35" s="113"/>
      <c r="B35" s="106"/>
      <c r="C35" s="114"/>
      <c r="D35" s="115"/>
      <c r="E35" s="115"/>
      <c r="F35" s="115"/>
      <c r="G35" s="115"/>
      <c r="H35" s="115"/>
    </row>
    <row r="36" spans="1:8" ht="15.75" customHeight="1">
      <c r="A36" s="103" t="s">
        <v>31</v>
      </c>
      <c r="B36" s="133" t="s">
        <v>1317</v>
      </c>
      <c r="C36" s="97" t="s">
        <v>1318</v>
      </c>
      <c r="D36" s="17">
        <v>3</v>
      </c>
      <c r="E36" s="17"/>
      <c r="F36" s="17"/>
      <c r="G36" s="17"/>
      <c r="H36" s="17"/>
    </row>
    <row r="37" spans="1:8" ht="15.75" customHeight="1">
      <c r="A37" s="117"/>
      <c r="B37" s="91" t="s">
        <v>1319</v>
      </c>
      <c r="C37" s="93" t="s">
        <v>1320</v>
      </c>
      <c r="D37" s="17">
        <v>3</v>
      </c>
      <c r="E37" s="17"/>
      <c r="F37" s="17"/>
      <c r="G37" s="17"/>
      <c r="H37" s="120"/>
    </row>
    <row r="38" spans="1:8" ht="31.5" customHeight="1">
      <c r="B38" s="90" t="s">
        <v>1321</v>
      </c>
      <c r="C38" s="145" t="s">
        <v>1143</v>
      </c>
      <c r="D38" s="17">
        <v>2</v>
      </c>
      <c r="E38" s="17"/>
      <c r="F38" s="17"/>
      <c r="G38" s="17"/>
      <c r="H38" s="17"/>
    </row>
    <row r="39" spans="1:8" ht="15.75" customHeight="1">
      <c r="A39" s="103"/>
      <c r="B39" s="96" t="s">
        <v>686</v>
      </c>
      <c r="C39" s="96" t="s">
        <v>947</v>
      </c>
      <c r="D39" s="17">
        <v>4</v>
      </c>
      <c r="E39" s="17"/>
      <c r="F39" s="17"/>
      <c r="G39" s="17"/>
      <c r="H39" s="17"/>
    </row>
    <row r="40" spans="1:8" ht="15.75" customHeight="1">
      <c r="A40" s="103"/>
      <c r="B40" s="90" t="s">
        <v>1322</v>
      </c>
      <c r="C40" s="97" t="s">
        <v>1323</v>
      </c>
      <c r="D40" s="17">
        <v>4</v>
      </c>
      <c r="E40" s="17"/>
      <c r="F40" s="17"/>
      <c r="G40" s="17"/>
      <c r="H40" s="17"/>
    </row>
    <row r="41" spans="1:8" ht="15.75" customHeight="1">
      <c r="A41" s="103"/>
      <c r="B41" s="35" t="s">
        <v>1324</v>
      </c>
      <c r="C41" s="99" t="s">
        <v>1325</v>
      </c>
      <c r="D41" s="17">
        <v>1</v>
      </c>
      <c r="E41" s="17"/>
      <c r="F41" s="17"/>
      <c r="G41" s="17"/>
      <c r="H41" s="17"/>
    </row>
    <row r="42" spans="1:8" ht="15.75" customHeight="1">
      <c r="A42" s="103"/>
      <c r="B42" s="90" t="s">
        <v>217</v>
      </c>
      <c r="C42" s="97" t="s">
        <v>1326</v>
      </c>
      <c r="D42" s="17">
        <v>1</v>
      </c>
      <c r="E42" s="17"/>
      <c r="F42" s="17"/>
      <c r="G42" s="17"/>
      <c r="H42" s="17"/>
    </row>
    <row r="43" spans="1:8" ht="15.75" customHeight="1">
      <c r="A43" s="103"/>
      <c r="B43" s="90" t="s">
        <v>215</v>
      </c>
      <c r="C43" s="97" t="s">
        <v>1327</v>
      </c>
      <c r="D43" s="17">
        <v>2</v>
      </c>
      <c r="E43" s="17" t="s">
        <v>1038</v>
      </c>
      <c r="F43" s="17">
        <f>SUM(D36:D43)</f>
        <v>20</v>
      </c>
      <c r="G43" s="17" t="s">
        <v>876</v>
      </c>
      <c r="H43" s="17">
        <f>43-36+1</f>
        <v>8</v>
      </c>
    </row>
    <row r="44" spans="1:8">
      <c r="A44" s="113"/>
      <c r="B44" s="106"/>
      <c r="C44" s="114"/>
      <c r="D44" s="115"/>
      <c r="E44" s="115"/>
      <c r="F44" s="115"/>
      <c r="G44" s="115"/>
      <c r="H44" s="115"/>
    </row>
    <row r="45" spans="1:8" ht="15.75" customHeight="1">
      <c r="A45" s="103" t="s">
        <v>32</v>
      </c>
      <c r="B45" s="90" t="s">
        <v>231</v>
      </c>
      <c r="C45" s="94" t="s">
        <v>1328</v>
      </c>
      <c r="D45" s="17">
        <v>4</v>
      </c>
      <c r="E45" s="17"/>
      <c r="F45" s="17"/>
      <c r="G45" s="17"/>
      <c r="H45" s="17"/>
    </row>
    <row r="46" spans="1:8" ht="15.75" customHeight="1">
      <c r="A46" s="103"/>
      <c r="B46" s="91" t="s">
        <v>425</v>
      </c>
      <c r="C46" s="91" t="s">
        <v>1146</v>
      </c>
      <c r="D46" s="17">
        <v>3</v>
      </c>
      <c r="E46" s="17"/>
      <c r="F46" s="17"/>
      <c r="G46" s="17"/>
      <c r="H46" s="120"/>
    </row>
    <row r="47" spans="1:8" ht="15.75" customHeight="1">
      <c r="A47" s="103"/>
      <c r="B47" s="91" t="s">
        <v>1329</v>
      </c>
      <c r="C47" s="93" t="s">
        <v>1330</v>
      </c>
      <c r="D47" s="17">
        <v>4</v>
      </c>
      <c r="E47" s="17"/>
      <c r="F47" s="17"/>
      <c r="G47" s="17"/>
      <c r="H47" s="17"/>
    </row>
    <row r="48" spans="1:8" ht="15.75" customHeight="1">
      <c r="A48" s="103"/>
      <c r="B48" s="90" t="s">
        <v>1331</v>
      </c>
      <c r="C48" s="94" t="s">
        <v>965</v>
      </c>
      <c r="D48" s="17">
        <v>2</v>
      </c>
      <c r="E48" s="17"/>
      <c r="F48" s="17"/>
      <c r="G48" s="17"/>
      <c r="H48" s="17"/>
    </row>
    <row r="49" spans="1:8" ht="31.5" customHeight="1">
      <c r="A49" s="103"/>
      <c r="B49" s="91" t="s">
        <v>233</v>
      </c>
      <c r="C49" s="93" t="s">
        <v>1332</v>
      </c>
      <c r="D49" s="17">
        <f>175-150+1</f>
        <v>26</v>
      </c>
      <c r="E49" s="17"/>
      <c r="F49" s="17"/>
      <c r="G49" s="17"/>
      <c r="H49" s="17"/>
    </row>
    <row r="50" spans="1:8" ht="15.75" customHeight="1">
      <c r="A50" s="103"/>
      <c r="B50" s="91" t="s">
        <v>235</v>
      </c>
      <c r="C50" s="93" t="s">
        <v>1333</v>
      </c>
      <c r="D50" s="17">
        <v>2</v>
      </c>
      <c r="E50" s="17"/>
      <c r="F50" s="17"/>
      <c r="G50" s="17"/>
      <c r="H50" s="17"/>
    </row>
    <row r="51" spans="1:8" ht="15.75" customHeight="1">
      <c r="A51" s="103"/>
      <c r="B51" s="90" t="s">
        <v>432</v>
      </c>
      <c r="C51" s="97" t="s">
        <v>1334</v>
      </c>
      <c r="D51" s="17">
        <v>1</v>
      </c>
      <c r="E51" s="17"/>
      <c r="F51" s="17"/>
      <c r="G51" s="17"/>
      <c r="H51" s="17"/>
    </row>
    <row r="52" spans="1:8" ht="15.75" customHeight="1">
      <c r="A52" s="103"/>
      <c r="B52" s="90" t="s">
        <v>428</v>
      </c>
      <c r="C52" s="97" t="s">
        <v>965</v>
      </c>
      <c r="D52" s="17">
        <f>136-128+1</f>
        <v>9</v>
      </c>
      <c r="E52" s="17"/>
      <c r="F52" s="17"/>
      <c r="G52" s="17"/>
      <c r="H52" s="17"/>
    </row>
    <row r="53" spans="1:8" ht="31.5" customHeight="1">
      <c r="A53" s="103"/>
      <c r="B53" s="146" t="s">
        <v>1150</v>
      </c>
      <c r="C53" s="122" t="s">
        <v>1149</v>
      </c>
      <c r="D53" s="17">
        <f>187-178+1</f>
        <v>10</v>
      </c>
      <c r="E53" s="17"/>
      <c r="F53" s="17"/>
      <c r="G53" s="17"/>
      <c r="H53" s="17"/>
    </row>
    <row r="54" spans="1:8" ht="15.75" customHeight="1">
      <c r="A54" s="103"/>
      <c r="B54" s="91" t="s">
        <v>239</v>
      </c>
      <c r="C54" s="93" t="s">
        <v>1335</v>
      </c>
      <c r="D54" s="17">
        <f>124-114+1</f>
        <v>11</v>
      </c>
      <c r="E54" s="17"/>
      <c r="F54" s="17"/>
      <c r="G54" s="17"/>
      <c r="H54" s="17"/>
    </row>
    <row r="55" spans="1:8" ht="15.75" customHeight="1">
      <c r="A55" s="103"/>
      <c r="B55" s="90" t="s">
        <v>435</v>
      </c>
      <c r="C55" s="94" t="s">
        <v>1336</v>
      </c>
      <c r="D55" s="17">
        <v>2</v>
      </c>
      <c r="E55" s="17"/>
      <c r="F55" s="17"/>
      <c r="G55" s="17"/>
      <c r="H55" s="17"/>
    </row>
    <row r="56" spans="1:8" ht="15.75" customHeight="1">
      <c r="A56" s="103"/>
      <c r="B56" s="90" t="s">
        <v>430</v>
      </c>
      <c r="C56" s="97" t="s">
        <v>1152</v>
      </c>
      <c r="D56" s="17">
        <v>2</v>
      </c>
      <c r="E56" s="17"/>
      <c r="F56" s="17"/>
      <c r="G56" s="17"/>
      <c r="H56" s="17"/>
    </row>
    <row r="57" spans="1:8" ht="15.75" customHeight="1">
      <c r="A57" s="103"/>
      <c r="B57" s="90" t="s">
        <v>229</v>
      </c>
      <c r="C57" s="90" t="s">
        <v>1153</v>
      </c>
      <c r="D57" s="17">
        <f>113-107+1</f>
        <v>7</v>
      </c>
      <c r="E57" s="17"/>
      <c r="F57" s="17"/>
      <c r="G57" s="17"/>
      <c r="H57" s="17"/>
    </row>
    <row r="58" spans="1:8" ht="15.75" customHeight="1">
      <c r="A58" s="103"/>
      <c r="B58" s="90" t="s">
        <v>1337</v>
      </c>
      <c r="C58" s="97" t="s">
        <v>1338</v>
      </c>
      <c r="D58" s="17">
        <v>2</v>
      </c>
      <c r="E58" s="17" t="s">
        <v>1038</v>
      </c>
      <c r="F58" s="17">
        <f>SUM(D45:D58)</f>
        <v>85</v>
      </c>
      <c r="G58" s="17" t="s">
        <v>876</v>
      </c>
      <c r="H58" s="17">
        <f>58-45+1</f>
        <v>14</v>
      </c>
    </row>
    <row r="59" spans="1:8">
      <c r="A59" s="113"/>
      <c r="B59" s="106"/>
      <c r="C59" s="114"/>
      <c r="D59" s="115"/>
      <c r="E59" s="115"/>
      <c r="F59" s="115"/>
      <c r="G59" s="115"/>
      <c r="H59" s="115"/>
    </row>
    <row r="60" spans="1:8" ht="15.75" customHeight="1">
      <c r="A60" s="103" t="s">
        <v>38</v>
      </c>
      <c r="B60" s="91" t="s">
        <v>1339</v>
      </c>
      <c r="C60" s="93" t="s">
        <v>1340</v>
      </c>
      <c r="D60" s="17">
        <v>1</v>
      </c>
      <c r="E60" s="17" t="s">
        <v>1038</v>
      </c>
      <c r="F60" s="17">
        <v>1</v>
      </c>
      <c r="G60" s="17" t="s">
        <v>876</v>
      </c>
      <c r="H60" s="17">
        <v>1</v>
      </c>
    </row>
    <row r="61" spans="1:8">
      <c r="A61" s="113"/>
      <c r="B61" s="106"/>
      <c r="C61" s="114"/>
      <c r="D61" s="115"/>
      <c r="E61" s="115"/>
      <c r="F61" s="115"/>
      <c r="G61" s="115"/>
      <c r="H61" s="115"/>
    </row>
    <row r="62" spans="1:8" ht="15.75" customHeight="1">
      <c r="A62" s="103" t="s">
        <v>26</v>
      </c>
      <c r="B62" s="91" t="s">
        <v>737</v>
      </c>
      <c r="C62" s="93" t="s">
        <v>1159</v>
      </c>
      <c r="D62" s="17">
        <v>3</v>
      </c>
      <c r="E62" s="17"/>
      <c r="F62" s="17"/>
      <c r="G62"/>
      <c r="H62" s="17"/>
    </row>
    <row r="63" spans="1:8" ht="15.75" customHeight="1">
      <c r="A63" s="103"/>
      <c r="B63" s="90" t="s">
        <v>1341</v>
      </c>
      <c r="C63" s="94" t="s">
        <v>1342</v>
      </c>
      <c r="D63" s="17">
        <v>2</v>
      </c>
      <c r="E63" s="17" t="s">
        <v>1038</v>
      </c>
      <c r="F63" s="17">
        <f>SUM(D62:D63)</f>
        <v>5</v>
      </c>
      <c r="G63" s="17" t="s">
        <v>876</v>
      </c>
      <c r="H63" s="17">
        <v>2</v>
      </c>
    </row>
    <row r="64" spans="1:8">
      <c r="A64" s="113"/>
      <c r="B64" s="106"/>
      <c r="C64" s="114"/>
      <c r="D64" s="115"/>
      <c r="E64" s="115"/>
      <c r="F64" s="115"/>
      <c r="G64" s="115"/>
      <c r="H64" s="115"/>
    </row>
    <row r="65" spans="1:8" ht="15.75" customHeight="1">
      <c r="A65" s="103" t="s">
        <v>1343</v>
      </c>
      <c r="B65" s="121" t="s">
        <v>931</v>
      </c>
      <c r="C65" s="158" t="s">
        <v>1344</v>
      </c>
      <c r="D65" s="17">
        <v>2</v>
      </c>
      <c r="E65" s="17" t="s">
        <v>1038</v>
      </c>
      <c r="F65" s="17">
        <v>2</v>
      </c>
      <c r="G65" s="17" t="s">
        <v>876</v>
      </c>
      <c r="H65" s="17">
        <f>77-77+1</f>
        <v>1</v>
      </c>
    </row>
    <row r="66" spans="1:8" ht="15.75" customHeight="1">
      <c r="A66" s="103"/>
      <c r="B66" s="96"/>
      <c r="C66" s="96"/>
      <c r="D66" s="17"/>
      <c r="E66" s="39" t="s">
        <v>1042</v>
      </c>
      <c r="F66" s="39">
        <f>SUM(F2:F65)</f>
        <v>260</v>
      </c>
      <c r="G66" s="39" t="s">
        <v>146</v>
      </c>
      <c r="H66" s="29">
        <f>SUM(H2:H65)</f>
        <v>54</v>
      </c>
    </row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XFB49"/>
  <sheetViews>
    <sheetView zoomScale="80" zoomScaleNormal="80" workbookViewId="0">
      <pane ySplit="1" topLeftCell="A2" activePane="bottomLeft" state="frozen"/>
      <selection pane="bottomLeft" activeCell="C46" sqref="C46"/>
    </sheetView>
  </sheetViews>
  <sheetFormatPr defaultColWidth="8.85546875" defaultRowHeight="15.75"/>
  <cols>
    <col min="1" max="1" width="17.28515625" style="123" customWidth="1"/>
    <col min="2" max="2" width="45.28515625" style="78" customWidth="1"/>
    <col min="3" max="3" width="36.42578125" style="78" customWidth="1"/>
    <col min="4" max="4" width="7" style="1" customWidth="1"/>
    <col min="5" max="5" width="11.7109375" style="2" customWidth="1"/>
    <col min="6" max="6" width="4.42578125" style="2" customWidth="1"/>
    <col min="7" max="7" width="24.7109375" style="2" customWidth="1"/>
    <col min="8" max="8" width="5.85546875" style="2" customWidth="1"/>
    <col min="257" max="257" width="19.28515625" style="16" customWidth="1"/>
    <col min="258" max="258" width="25" style="16" customWidth="1"/>
    <col min="259" max="259" width="17.28515625" style="16" customWidth="1"/>
    <col min="261" max="261" width="11.7109375" style="16" customWidth="1"/>
    <col min="262" max="262" width="4.42578125" style="16" customWidth="1"/>
    <col min="263" max="263" width="10" style="16" customWidth="1"/>
    <col min="264" max="264" width="5.85546875" style="16" customWidth="1"/>
    <col min="513" max="513" width="19.28515625" style="16" customWidth="1"/>
    <col min="514" max="514" width="25" style="16" customWidth="1"/>
    <col min="515" max="515" width="17.28515625" style="16" customWidth="1"/>
    <col min="517" max="517" width="11.7109375" style="16" customWidth="1"/>
    <col min="518" max="518" width="4.42578125" style="16" customWidth="1"/>
    <col min="519" max="519" width="10" style="16" customWidth="1"/>
    <col min="520" max="520" width="5.85546875" style="16" customWidth="1"/>
    <col min="769" max="769" width="19.28515625" style="16" customWidth="1"/>
    <col min="770" max="770" width="25" style="16" customWidth="1"/>
    <col min="771" max="771" width="17.28515625" style="16" customWidth="1"/>
    <col min="773" max="773" width="11.7109375" style="16" customWidth="1"/>
    <col min="774" max="774" width="4.42578125" style="16" customWidth="1"/>
    <col min="775" max="775" width="10" style="16" customWidth="1"/>
    <col min="776" max="776" width="5.85546875" style="16" customWidth="1"/>
    <col min="1025" max="1025" width="19.28515625" style="16" customWidth="1"/>
    <col min="1026" max="1026" width="25" style="16" customWidth="1"/>
    <col min="1027" max="1027" width="17.28515625" style="16" customWidth="1"/>
    <col min="1029" max="1029" width="11.7109375" style="16" customWidth="1"/>
    <col min="1030" max="1030" width="4.42578125" style="16" customWidth="1"/>
    <col min="1031" max="1031" width="10" style="16" customWidth="1"/>
    <col min="1032" max="1032" width="5.85546875" style="16" customWidth="1"/>
    <col min="1281" max="1281" width="19.28515625" style="16" customWidth="1"/>
    <col min="1282" max="1282" width="25" style="16" customWidth="1"/>
    <col min="1283" max="1283" width="17.28515625" style="16" customWidth="1"/>
    <col min="1285" max="1285" width="11.7109375" style="16" customWidth="1"/>
    <col min="1286" max="1286" width="4.42578125" style="16" customWidth="1"/>
    <col min="1287" max="1287" width="10" style="16" customWidth="1"/>
    <col min="1288" max="1288" width="5.85546875" style="16" customWidth="1"/>
    <col min="1537" max="1537" width="19.28515625" style="16" customWidth="1"/>
    <col min="1538" max="1538" width="25" style="16" customWidth="1"/>
    <col min="1539" max="1539" width="17.28515625" style="16" customWidth="1"/>
    <col min="1541" max="1541" width="11.7109375" style="16" customWidth="1"/>
    <col min="1542" max="1542" width="4.42578125" style="16" customWidth="1"/>
    <col min="1543" max="1543" width="10" style="16" customWidth="1"/>
    <col min="1544" max="1544" width="5.85546875" style="16" customWidth="1"/>
    <col min="1793" max="1793" width="19.28515625" style="16" customWidth="1"/>
    <col min="1794" max="1794" width="25" style="16" customWidth="1"/>
    <col min="1795" max="1795" width="17.28515625" style="16" customWidth="1"/>
    <col min="1797" max="1797" width="11.7109375" style="16" customWidth="1"/>
    <col min="1798" max="1798" width="4.42578125" style="16" customWidth="1"/>
    <col min="1799" max="1799" width="10" style="16" customWidth="1"/>
    <col min="1800" max="1800" width="5.85546875" style="16" customWidth="1"/>
    <col min="2049" max="2049" width="19.28515625" style="16" customWidth="1"/>
    <col min="2050" max="2050" width="25" style="16" customWidth="1"/>
    <col min="2051" max="2051" width="17.28515625" style="16" customWidth="1"/>
    <col min="2053" max="2053" width="11.7109375" style="16" customWidth="1"/>
    <col min="2054" max="2054" width="4.42578125" style="16" customWidth="1"/>
    <col min="2055" max="2055" width="10" style="16" customWidth="1"/>
    <col min="2056" max="2056" width="5.85546875" style="16" customWidth="1"/>
    <col min="2305" max="2305" width="19.28515625" style="16" customWidth="1"/>
    <col min="2306" max="2306" width="25" style="16" customWidth="1"/>
    <col min="2307" max="2307" width="17.28515625" style="16" customWidth="1"/>
    <col min="2309" max="2309" width="11.7109375" style="16" customWidth="1"/>
    <col min="2310" max="2310" width="4.42578125" style="16" customWidth="1"/>
    <col min="2311" max="2311" width="10" style="16" customWidth="1"/>
    <col min="2312" max="2312" width="5.85546875" style="16" customWidth="1"/>
    <col min="2561" max="2561" width="19.28515625" style="16" customWidth="1"/>
    <col min="2562" max="2562" width="25" style="16" customWidth="1"/>
    <col min="2563" max="2563" width="17.28515625" style="16" customWidth="1"/>
    <col min="2565" max="2565" width="11.7109375" style="16" customWidth="1"/>
    <col min="2566" max="2566" width="4.42578125" style="16" customWidth="1"/>
    <col min="2567" max="2567" width="10" style="16" customWidth="1"/>
    <col min="2568" max="2568" width="5.85546875" style="16" customWidth="1"/>
    <col min="2817" max="2817" width="19.28515625" style="16" customWidth="1"/>
    <col min="2818" max="2818" width="25" style="16" customWidth="1"/>
    <col min="2819" max="2819" width="17.28515625" style="16" customWidth="1"/>
    <col min="2821" max="2821" width="11.7109375" style="16" customWidth="1"/>
    <col min="2822" max="2822" width="4.42578125" style="16" customWidth="1"/>
    <col min="2823" max="2823" width="10" style="16" customWidth="1"/>
    <col min="2824" max="2824" width="5.85546875" style="16" customWidth="1"/>
    <col min="3073" max="3073" width="19.28515625" style="16" customWidth="1"/>
    <col min="3074" max="3074" width="25" style="16" customWidth="1"/>
    <col min="3075" max="3075" width="17.28515625" style="16" customWidth="1"/>
    <col min="3077" max="3077" width="11.7109375" style="16" customWidth="1"/>
    <col min="3078" max="3078" width="4.42578125" style="16" customWidth="1"/>
    <col min="3079" max="3079" width="10" style="16" customWidth="1"/>
    <col min="3080" max="3080" width="5.85546875" style="16" customWidth="1"/>
    <col min="3329" max="3329" width="19.28515625" style="16" customWidth="1"/>
    <col min="3330" max="3330" width="25" style="16" customWidth="1"/>
    <col min="3331" max="3331" width="17.28515625" style="16" customWidth="1"/>
    <col min="3333" max="3333" width="11.7109375" style="16" customWidth="1"/>
    <col min="3334" max="3334" width="4.42578125" style="16" customWidth="1"/>
    <col min="3335" max="3335" width="10" style="16" customWidth="1"/>
    <col min="3336" max="3336" width="5.85546875" style="16" customWidth="1"/>
    <col min="3585" max="3585" width="19.28515625" style="16" customWidth="1"/>
    <col min="3586" max="3586" width="25" style="16" customWidth="1"/>
    <col min="3587" max="3587" width="17.28515625" style="16" customWidth="1"/>
    <col min="3589" max="3589" width="11.7109375" style="16" customWidth="1"/>
    <col min="3590" max="3590" width="4.42578125" style="16" customWidth="1"/>
    <col min="3591" max="3591" width="10" style="16" customWidth="1"/>
    <col min="3592" max="3592" width="5.85546875" style="16" customWidth="1"/>
    <col min="3841" max="3841" width="19.28515625" style="16" customWidth="1"/>
    <col min="3842" max="3842" width="25" style="16" customWidth="1"/>
    <col min="3843" max="3843" width="17.28515625" style="16" customWidth="1"/>
    <col min="3845" max="3845" width="11.7109375" style="16" customWidth="1"/>
    <col min="3846" max="3846" width="4.42578125" style="16" customWidth="1"/>
    <col min="3847" max="3847" width="10" style="16" customWidth="1"/>
    <col min="3848" max="3848" width="5.85546875" style="16" customWidth="1"/>
    <col min="4097" max="4097" width="19.28515625" style="16" customWidth="1"/>
    <col min="4098" max="4098" width="25" style="16" customWidth="1"/>
    <col min="4099" max="4099" width="17.28515625" style="16" customWidth="1"/>
    <col min="4101" max="4101" width="11.7109375" style="16" customWidth="1"/>
    <col min="4102" max="4102" width="4.42578125" style="16" customWidth="1"/>
    <col min="4103" max="4103" width="10" style="16" customWidth="1"/>
    <col min="4104" max="4104" width="5.85546875" style="16" customWidth="1"/>
    <col min="4353" max="4353" width="19.28515625" style="16" customWidth="1"/>
    <col min="4354" max="4354" width="25" style="16" customWidth="1"/>
    <col min="4355" max="4355" width="17.28515625" style="16" customWidth="1"/>
    <col min="4357" max="4357" width="11.7109375" style="16" customWidth="1"/>
    <col min="4358" max="4358" width="4.42578125" style="16" customWidth="1"/>
    <col min="4359" max="4359" width="10" style="16" customWidth="1"/>
    <col min="4360" max="4360" width="5.85546875" style="16" customWidth="1"/>
    <col min="4609" max="4609" width="19.28515625" style="16" customWidth="1"/>
    <col min="4610" max="4610" width="25" style="16" customWidth="1"/>
    <col min="4611" max="4611" width="17.28515625" style="16" customWidth="1"/>
    <col min="4613" max="4613" width="11.7109375" style="16" customWidth="1"/>
    <col min="4614" max="4614" width="4.42578125" style="16" customWidth="1"/>
    <col min="4615" max="4615" width="10" style="16" customWidth="1"/>
    <col min="4616" max="4616" width="5.85546875" style="16" customWidth="1"/>
    <col min="4865" max="4865" width="19.28515625" style="16" customWidth="1"/>
    <col min="4866" max="4866" width="25" style="16" customWidth="1"/>
    <col min="4867" max="4867" width="17.28515625" style="16" customWidth="1"/>
    <col min="4869" max="4869" width="11.7109375" style="16" customWidth="1"/>
    <col min="4870" max="4870" width="4.42578125" style="16" customWidth="1"/>
    <col min="4871" max="4871" width="10" style="16" customWidth="1"/>
    <col min="4872" max="4872" width="5.85546875" style="16" customWidth="1"/>
    <col min="5121" max="5121" width="19.28515625" style="16" customWidth="1"/>
    <col min="5122" max="5122" width="25" style="16" customWidth="1"/>
    <col min="5123" max="5123" width="17.28515625" style="16" customWidth="1"/>
    <col min="5125" max="5125" width="11.7109375" style="16" customWidth="1"/>
    <col min="5126" max="5126" width="4.42578125" style="16" customWidth="1"/>
    <col min="5127" max="5127" width="10" style="16" customWidth="1"/>
    <col min="5128" max="5128" width="5.85546875" style="16" customWidth="1"/>
    <col min="5377" max="5377" width="19.28515625" style="16" customWidth="1"/>
    <col min="5378" max="5378" width="25" style="16" customWidth="1"/>
    <col min="5379" max="5379" width="17.28515625" style="16" customWidth="1"/>
    <col min="5381" max="5381" width="11.7109375" style="16" customWidth="1"/>
    <col min="5382" max="5382" width="4.42578125" style="16" customWidth="1"/>
    <col min="5383" max="5383" width="10" style="16" customWidth="1"/>
    <col min="5384" max="5384" width="5.85546875" style="16" customWidth="1"/>
    <col min="5633" max="5633" width="19.28515625" style="16" customWidth="1"/>
    <col min="5634" max="5634" width="25" style="16" customWidth="1"/>
    <col min="5635" max="5635" width="17.28515625" style="16" customWidth="1"/>
    <col min="5637" max="5637" width="11.7109375" style="16" customWidth="1"/>
    <col min="5638" max="5638" width="4.42578125" style="16" customWidth="1"/>
    <col min="5639" max="5639" width="10" style="16" customWidth="1"/>
    <col min="5640" max="5640" width="5.85546875" style="16" customWidth="1"/>
    <col min="5889" max="5889" width="19.28515625" style="16" customWidth="1"/>
    <col min="5890" max="5890" width="25" style="16" customWidth="1"/>
    <col min="5891" max="5891" width="17.28515625" style="16" customWidth="1"/>
    <col min="5893" max="5893" width="11.7109375" style="16" customWidth="1"/>
    <col min="5894" max="5894" width="4.42578125" style="16" customWidth="1"/>
    <col min="5895" max="5895" width="10" style="16" customWidth="1"/>
    <col min="5896" max="5896" width="5.85546875" style="16" customWidth="1"/>
    <col min="6145" max="6145" width="19.28515625" style="16" customWidth="1"/>
    <col min="6146" max="6146" width="25" style="16" customWidth="1"/>
    <col min="6147" max="6147" width="17.28515625" style="16" customWidth="1"/>
    <col min="6149" max="6149" width="11.7109375" style="16" customWidth="1"/>
    <col min="6150" max="6150" width="4.42578125" style="16" customWidth="1"/>
    <col min="6151" max="6151" width="10" style="16" customWidth="1"/>
    <col min="6152" max="6152" width="5.85546875" style="16" customWidth="1"/>
    <col min="6401" max="6401" width="19.28515625" style="16" customWidth="1"/>
    <col min="6402" max="6402" width="25" style="16" customWidth="1"/>
    <col min="6403" max="6403" width="17.28515625" style="16" customWidth="1"/>
    <col min="6405" max="6405" width="11.7109375" style="16" customWidth="1"/>
    <col min="6406" max="6406" width="4.42578125" style="16" customWidth="1"/>
    <col min="6407" max="6407" width="10" style="16" customWidth="1"/>
    <col min="6408" max="6408" width="5.85546875" style="16" customWidth="1"/>
    <col min="6657" max="6657" width="19.28515625" style="16" customWidth="1"/>
    <col min="6658" max="6658" width="25" style="16" customWidth="1"/>
    <col min="6659" max="6659" width="17.28515625" style="16" customWidth="1"/>
    <col min="6661" max="6661" width="11.7109375" style="16" customWidth="1"/>
    <col min="6662" max="6662" width="4.42578125" style="16" customWidth="1"/>
    <col min="6663" max="6663" width="10" style="16" customWidth="1"/>
    <col min="6664" max="6664" width="5.85546875" style="16" customWidth="1"/>
    <col min="6913" max="6913" width="19.28515625" style="16" customWidth="1"/>
    <col min="6914" max="6914" width="25" style="16" customWidth="1"/>
    <col min="6915" max="6915" width="17.28515625" style="16" customWidth="1"/>
    <col min="6917" max="6917" width="11.7109375" style="16" customWidth="1"/>
    <col min="6918" max="6918" width="4.42578125" style="16" customWidth="1"/>
    <col min="6919" max="6919" width="10" style="16" customWidth="1"/>
    <col min="6920" max="6920" width="5.85546875" style="16" customWidth="1"/>
    <col min="7169" max="7169" width="19.28515625" style="16" customWidth="1"/>
    <col min="7170" max="7170" width="25" style="16" customWidth="1"/>
    <col min="7171" max="7171" width="17.28515625" style="16" customWidth="1"/>
    <col min="7173" max="7173" width="11.7109375" style="16" customWidth="1"/>
    <col min="7174" max="7174" width="4.42578125" style="16" customWidth="1"/>
    <col min="7175" max="7175" width="10" style="16" customWidth="1"/>
    <col min="7176" max="7176" width="5.85546875" style="16" customWidth="1"/>
    <col min="7425" max="7425" width="19.28515625" style="16" customWidth="1"/>
    <col min="7426" max="7426" width="25" style="16" customWidth="1"/>
    <col min="7427" max="7427" width="17.28515625" style="16" customWidth="1"/>
    <col min="7429" max="7429" width="11.7109375" style="16" customWidth="1"/>
    <col min="7430" max="7430" width="4.42578125" style="16" customWidth="1"/>
    <col min="7431" max="7431" width="10" style="16" customWidth="1"/>
    <col min="7432" max="7432" width="5.85546875" style="16" customWidth="1"/>
    <col min="7681" max="7681" width="19.28515625" style="16" customWidth="1"/>
    <col min="7682" max="7682" width="25" style="16" customWidth="1"/>
    <col min="7683" max="7683" width="17.28515625" style="16" customWidth="1"/>
    <col min="7685" max="7685" width="11.7109375" style="16" customWidth="1"/>
    <col min="7686" max="7686" width="4.42578125" style="16" customWidth="1"/>
    <col min="7687" max="7687" width="10" style="16" customWidth="1"/>
    <col min="7688" max="7688" width="5.85546875" style="16" customWidth="1"/>
    <col min="7937" max="7937" width="19.28515625" style="16" customWidth="1"/>
    <col min="7938" max="7938" width="25" style="16" customWidth="1"/>
    <col min="7939" max="7939" width="17.28515625" style="16" customWidth="1"/>
    <col min="7941" max="7941" width="11.7109375" style="16" customWidth="1"/>
    <col min="7942" max="7942" width="4.42578125" style="16" customWidth="1"/>
    <col min="7943" max="7943" width="10" style="16" customWidth="1"/>
    <col min="7944" max="7944" width="5.85546875" style="16" customWidth="1"/>
    <col min="8193" max="8193" width="19.28515625" style="16" customWidth="1"/>
    <col min="8194" max="8194" width="25" style="16" customWidth="1"/>
    <col min="8195" max="8195" width="17.28515625" style="16" customWidth="1"/>
    <col min="8197" max="8197" width="11.7109375" style="16" customWidth="1"/>
    <col min="8198" max="8198" width="4.42578125" style="16" customWidth="1"/>
    <col min="8199" max="8199" width="10" style="16" customWidth="1"/>
    <col min="8200" max="8200" width="5.85546875" style="16" customWidth="1"/>
    <col min="8449" max="8449" width="19.28515625" style="16" customWidth="1"/>
    <col min="8450" max="8450" width="25" style="16" customWidth="1"/>
    <col min="8451" max="8451" width="17.28515625" style="16" customWidth="1"/>
    <col min="8453" max="8453" width="11.7109375" style="16" customWidth="1"/>
    <col min="8454" max="8454" width="4.42578125" style="16" customWidth="1"/>
    <col min="8455" max="8455" width="10" style="16" customWidth="1"/>
    <col min="8456" max="8456" width="5.85546875" style="16" customWidth="1"/>
    <col min="8705" max="8705" width="19.28515625" style="16" customWidth="1"/>
    <col min="8706" max="8706" width="25" style="16" customWidth="1"/>
    <col min="8707" max="8707" width="17.28515625" style="16" customWidth="1"/>
    <col min="8709" max="8709" width="11.7109375" style="16" customWidth="1"/>
    <col min="8710" max="8710" width="4.42578125" style="16" customWidth="1"/>
    <col min="8711" max="8711" width="10" style="16" customWidth="1"/>
    <col min="8712" max="8712" width="5.85546875" style="16" customWidth="1"/>
    <col min="8961" max="8961" width="19.28515625" style="16" customWidth="1"/>
    <col min="8962" max="8962" width="25" style="16" customWidth="1"/>
    <col min="8963" max="8963" width="17.28515625" style="16" customWidth="1"/>
    <col min="8965" max="8965" width="11.7109375" style="16" customWidth="1"/>
    <col min="8966" max="8966" width="4.42578125" style="16" customWidth="1"/>
    <col min="8967" max="8967" width="10" style="16" customWidth="1"/>
    <col min="8968" max="8968" width="5.85546875" style="16" customWidth="1"/>
    <col min="9217" max="9217" width="19.28515625" style="16" customWidth="1"/>
    <col min="9218" max="9218" width="25" style="16" customWidth="1"/>
    <col min="9219" max="9219" width="17.28515625" style="16" customWidth="1"/>
    <col min="9221" max="9221" width="11.7109375" style="16" customWidth="1"/>
    <col min="9222" max="9222" width="4.42578125" style="16" customWidth="1"/>
    <col min="9223" max="9223" width="10" style="16" customWidth="1"/>
    <col min="9224" max="9224" width="5.85546875" style="16" customWidth="1"/>
    <col min="9473" max="9473" width="19.28515625" style="16" customWidth="1"/>
    <col min="9474" max="9474" width="25" style="16" customWidth="1"/>
    <col min="9475" max="9475" width="17.28515625" style="16" customWidth="1"/>
    <col min="9477" max="9477" width="11.7109375" style="16" customWidth="1"/>
    <col min="9478" max="9478" width="4.42578125" style="16" customWidth="1"/>
    <col min="9479" max="9479" width="10" style="16" customWidth="1"/>
    <col min="9480" max="9480" width="5.85546875" style="16" customWidth="1"/>
    <col min="9729" max="9729" width="19.28515625" style="16" customWidth="1"/>
    <col min="9730" max="9730" width="25" style="16" customWidth="1"/>
    <col min="9731" max="9731" width="17.28515625" style="16" customWidth="1"/>
    <col min="9733" max="9733" width="11.7109375" style="16" customWidth="1"/>
    <col min="9734" max="9734" width="4.42578125" style="16" customWidth="1"/>
    <col min="9735" max="9735" width="10" style="16" customWidth="1"/>
    <col min="9736" max="9736" width="5.85546875" style="16" customWidth="1"/>
    <col min="9985" max="9985" width="19.28515625" style="16" customWidth="1"/>
    <col min="9986" max="9986" width="25" style="16" customWidth="1"/>
    <col min="9987" max="9987" width="17.28515625" style="16" customWidth="1"/>
    <col min="9989" max="9989" width="11.7109375" style="16" customWidth="1"/>
    <col min="9990" max="9990" width="4.42578125" style="16" customWidth="1"/>
    <col min="9991" max="9991" width="10" style="16" customWidth="1"/>
    <col min="9992" max="9992" width="5.85546875" style="16" customWidth="1"/>
    <col min="10241" max="10241" width="19.28515625" style="16" customWidth="1"/>
    <col min="10242" max="10242" width="25" style="16" customWidth="1"/>
    <col min="10243" max="10243" width="17.28515625" style="16" customWidth="1"/>
    <col min="10245" max="10245" width="11.7109375" style="16" customWidth="1"/>
    <col min="10246" max="10246" width="4.42578125" style="16" customWidth="1"/>
    <col min="10247" max="10247" width="10" style="16" customWidth="1"/>
    <col min="10248" max="10248" width="5.85546875" style="16" customWidth="1"/>
    <col min="10497" max="10497" width="19.28515625" style="16" customWidth="1"/>
    <col min="10498" max="10498" width="25" style="16" customWidth="1"/>
    <col min="10499" max="10499" width="17.28515625" style="16" customWidth="1"/>
    <col min="10501" max="10501" width="11.7109375" style="16" customWidth="1"/>
    <col min="10502" max="10502" width="4.42578125" style="16" customWidth="1"/>
    <col min="10503" max="10503" width="10" style="16" customWidth="1"/>
    <col min="10504" max="10504" width="5.85546875" style="16" customWidth="1"/>
    <col min="10753" max="10753" width="19.28515625" style="16" customWidth="1"/>
    <col min="10754" max="10754" width="25" style="16" customWidth="1"/>
    <col min="10755" max="10755" width="17.28515625" style="16" customWidth="1"/>
    <col min="10757" max="10757" width="11.7109375" style="16" customWidth="1"/>
    <col min="10758" max="10758" width="4.42578125" style="16" customWidth="1"/>
    <col min="10759" max="10759" width="10" style="16" customWidth="1"/>
    <col min="10760" max="10760" width="5.85546875" style="16" customWidth="1"/>
    <col min="11009" max="11009" width="19.28515625" style="16" customWidth="1"/>
    <col min="11010" max="11010" width="25" style="16" customWidth="1"/>
    <col min="11011" max="11011" width="17.28515625" style="16" customWidth="1"/>
    <col min="11013" max="11013" width="11.7109375" style="16" customWidth="1"/>
    <col min="11014" max="11014" width="4.42578125" style="16" customWidth="1"/>
    <col min="11015" max="11015" width="10" style="16" customWidth="1"/>
    <col min="11016" max="11016" width="5.85546875" style="16" customWidth="1"/>
    <col min="11265" max="11265" width="19.28515625" style="16" customWidth="1"/>
    <col min="11266" max="11266" width="25" style="16" customWidth="1"/>
    <col min="11267" max="11267" width="17.28515625" style="16" customWidth="1"/>
    <col min="11269" max="11269" width="11.7109375" style="16" customWidth="1"/>
    <col min="11270" max="11270" width="4.42578125" style="16" customWidth="1"/>
    <col min="11271" max="11271" width="10" style="16" customWidth="1"/>
    <col min="11272" max="11272" width="5.85546875" style="16" customWidth="1"/>
    <col min="11521" max="11521" width="19.28515625" style="16" customWidth="1"/>
    <col min="11522" max="11522" width="25" style="16" customWidth="1"/>
    <col min="11523" max="11523" width="17.28515625" style="16" customWidth="1"/>
    <col min="11525" max="11525" width="11.7109375" style="16" customWidth="1"/>
    <col min="11526" max="11526" width="4.42578125" style="16" customWidth="1"/>
    <col min="11527" max="11527" width="10" style="16" customWidth="1"/>
    <col min="11528" max="11528" width="5.85546875" style="16" customWidth="1"/>
    <col min="11777" max="11777" width="19.28515625" style="16" customWidth="1"/>
    <col min="11778" max="11778" width="25" style="16" customWidth="1"/>
    <col min="11779" max="11779" width="17.28515625" style="16" customWidth="1"/>
    <col min="11781" max="11781" width="11.7109375" style="16" customWidth="1"/>
    <col min="11782" max="11782" width="4.42578125" style="16" customWidth="1"/>
    <col min="11783" max="11783" width="10" style="16" customWidth="1"/>
    <col min="11784" max="11784" width="5.85546875" style="16" customWidth="1"/>
    <col min="12033" max="12033" width="19.28515625" style="16" customWidth="1"/>
    <col min="12034" max="12034" width="25" style="16" customWidth="1"/>
    <col min="12035" max="12035" width="17.28515625" style="16" customWidth="1"/>
    <col min="12037" max="12037" width="11.7109375" style="16" customWidth="1"/>
    <col min="12038" max="12038" width="4.42578125" style="16" customWidth="1"/>
    <col min="12039" max="12039" width="10" style="16" customWidth="1"/>
    <col min="12040" max="12040" width="5.85546875" style="16" customWidth="1"/>
    <col min="12289" max="12289" width="19.28515625" style="16" customWidth="1"/>
    <col min="12290" max="12290" width="25" style="16" customWidth="1"/>
    <col min="12291" max="12291" width="17.28515625" style="16" customWidth="1"/>
    <col min="12293" max="12293" width="11.7109375" style="16" customWidth="1"/>
    <col min="12294" max="12294" width="4.42578125" style="16" customWidth="1"/>
    <col min="12295" max="12295" width="10" style="16" customWidth="1"/>
    <col min="12296" max="12296" width="5.85546875" style="16" customWidth="1"/>
    <col min="12545" max="12545" width="19.28515625" style="16" customWidth="1"/>
    <col min="12546" max="12546" width="25" style="16" customWidth="1"/>
    <col min="12547" max="12547" width="17.28515625" style="16" customWidth="1"/>
    <col min="12549" max="12549" width="11.7109375" style="16" customWidth="1"/>
    <col min="12550" max="12550" width="4.42578125" style="16" customWidth="1"/>
    <col min="12551" max="12551" width="10" style="16" customWidth="1"/>
    <col min="12552" max="12552" width="5.85546875" style="16" customWidth="1"/>
    <col min="12801" max="12801" width="19.28515625" style="16" customWidth="1"/>
    <col min="12802" max="12802" width="25" style="16" customWidth="1"/>
    <col min="12803" max="12803" width="17.28515625" style="16" customWidth="1"/>
    <col min="12805" max="12805" width="11.7109375" style="16" customWidth="1"/>
    <col min="12806" max="12806" width="4.42578125" style="16" customWidth="1"/>
    <col min="12807" max="12807" width="10" style="16" customWidth="1"/>
    <col min="12808" max="12808" width="5.85546875" style="16" customWidth="1"/>
    <col min="13057" max="13057" width="19.28515625" style="16" customWidth="1"/>
    <col min="13058" max="13058" width="25" style="16" customWidth="1"/>
    <col min="13059" max="13059" width="17.28515625" style="16" customWidth="1"/>
    <col min="13061" max="13061" width="11.7109375" style="16" customWidth="1"/>
    <col min="13062" max="13062" width="4.42578125" style="16" customWidth="1"/>
    <col min="13063" max="13063" width="10" style="16" customWidth="1"/>
    <col min="13064" max="13064" width="5.85546875" style="16" customWidth="1"/>
    <col min="13313" max="13313" width="19.28515625" style="16" customWidth="1"/>
    <col min="13314" max="13314" width="25" style="16" customWidth="1"/>
    <col min="13315" max="13315" width="17.28515625" style="16" customWidth="1"/>
    <col min="13317" max="13317" width="11.7109375" style="16" customWidth="1"/>
    <col min="13318" max="13318" width="4.42578125" style="16" customWidth="1"/>
    <col min="13319" max="13319" width="10" style="16" customWidth="1"/>
    <col min="13320" max="13320" width="5.85546875" style="16" customWidth="1"/>
    <col min="13569" max="13569" width="19.28515625" style="16" customWidth="1"/>
    <col min="13570" max="13570" width="25" style="16" customWidth="1"/>
    <col min="13571" max="13571" width="17.28515625" style="16" customWidth="1"/>
    <col min="13573" max="13573" width="11.7109375" style="16" customWidth="1"/>
    <col min="13574" max="13574" width="4.42578125" style="16" customWidth="1"/>
    <col min="13575" max="13575" width="10" style="16" customWidth="1"/>
    <col min="13576" max="13576" width="5.85546875" style="16" customWidth="1"/>
    <col min="13825" max="13825" width="19.28515625" style="16" customWidth="1"/>
    <col min="13826" max="13826" width="25" style="16" customWidth="1"/>
    <col min="13827" max="13827" width="17.28515625" style="16" customWidth="1"/>
    <col min="13829" max="13829" width="11.7109375" style="16" customWidth="1"/>
    <col min="13830" max="13830" width="4.42578125" style="16" customWidth="1"/>
    <col min="13831" max="13831" width="10" style="16" customWidth="1"/>
    <col min="13832" max="13832" width="5.85546875" style="16" customWidth="1"/>
    <col min="14081" max="14081" width="19.28515625" style="16" customWidth="1"/>
    <col min="14082" max="14082" width="25" style="16" customWidth="1"/>
    <col min="14083" max="14083" width="17.28515625" style="16" customWidth="1"/>
    <col min="14085" max="14085" width="11.7109375" style="16" customWidth="1"/>
    <col min="14086" max="14086" width="4.42578125" style="16" customWidth="1"/>
    <col min="14087" max="14087" width="10" style="16" customWidth="1"/>
    <col min="14088" max="14088" width="5.85546875" style="16" customWidth="1"/>
    <col min="14337" max="14337" width="19.28515625" style="16" customWidth="1"/>
    <col min="14338" max="14338" width="25" style="16" customWidth="1"/>
    <col min="14339" max="14339" width="17.28515625" style="16" customWidth="1"/>
    <col min="14341" max="14341" width="11.7109375" style="16" customWidth="1"/>
    <col min="14342" max="14342" width="4.42578125" style="16" customWidth="1"/>
    <col min="14343" max="14343" width="10" style="16" customWidth="1"/>
    <col min="14344" max="14344" width="5.85546875" style="16" customWidth="1"/>
    <col min="14593" max="14593" width="19.28515625" style="16" customWidth="1"/>
    <col min="14594" max="14594" width="25" style="16" customWidth="1"/>
    <col min="14595" max="14595" width="17.28515625" style="16" customWidth="1"/>
    <col min="14597" max="14597" width="11.7109375" style="16" customWidth="1"/>
    <col min="14598" max="14598" width="4.42578125" style="16" customWidth="1"/>
    <col min="14599" max="14599" width="10" style="16" customWidth="1"/>
    <col min="14600" max="14600" width="5.85546875" style="16" customWidth="1"/>
    <col min="14849" max="14849" width="19.28515625" style="16" customWidth="1"/>
    <col min="14850" max="14850" width="25" style="16" customWidth="1"/>
    <col min="14851" max="14851" width="17.28515625" style="16" customWidth="1"/>
    <col min="14853" max="14853" width="11.7109375" style="16" customWidth="1"/>
    <col min="14854" max="14854" width="4.42578125" style="16" customWidth="1"/>
    <col min="14855" max="14855" width="10" style="16" customWidth="1"/>
    <col min="14856" max="14856" width="5.85546875" style="16" customWidth="1"/>
    <col min="15105" max="15105" width="19.28515625" style="16" customWidth="1"/>
    <col min="15106" max="15106" width="25" style="16" customWidth="1"/>
    <col min="15107" max="15107" width="17.28515625" style="16" customWidth="1"/>
    <col min="15109" max="15109" width="11.7109375" style="16" customWidth="1"/>
    <col min="15110" max="15110" width="4.42578125" style="16" customWidth="1"/>
    <col min="15111" max="15111" width="10" style="16" customWidth="1"/>
    <col min="15112" max="15112" width="5.85546875" style="16" customWidth="1"/>
    <col min="15361" max="15361" width="19.28515625" style="16" customWidth="1"/>
    <col min="15362" max="15362" width="25" style="16" customWidth="1"/>
    <col min="15363" max="15363" width="17.28515625" style="16" customWidth="1"/>
    <col min="15365" max="15365" width="11.7109375" style="16" customWidth="1"/>
    <col min="15366" max="15366" width="4.42578125" style="16" customWidth="1"/>
    <col min="15367" max="15367" width="10" style="16" customWidth="1"/>
    <col min="15368" max="15368" width="5.85546875" style="16" customWidth="1"/>
    <col min="15617" max="15617" width="19.28515625" style="16" customWidth="1"/>
    <col min="15618" max="15618" width="25" style="16" customWidth="1"/>
    <col min="15619" max="15619" width="17.28515625" style="16" customWidth="1"/>
    <col min="15621" max="15621" width="11.7109375" style="16" customWidth="1"/>
    <col min="15622" max="15622" width="4.42578125" style="16" customWidth="1"/>
    <col min="15623" max="15623" width="10" style="16" customWidth="1"/>
    <col min="15624" max="15624" width="5.85546875" style="16" customWidth="1"/>
    <col min="15873" max="15873" width="19.28515625" style="16" customWidth="1"/>
    <col min="15874" max="15874" width="25" style="16" customWidth="1"/>
    <col min="15875" max="15875" width="17.28515625" style="16" customWidth="1"/>
    <col min="15877" max="15877" width="11.7109375" style="16" customWidth="1"/>
    <col min="15878" max="15878" width="4.42578125" style="16" customWidth="1"/>
    <col min="15879" max="15879" width="10" style="16" customWidth="1"/>
    <col min="15880" max="15880" width="5.85546875" style="16" customWidth="1"/>
    <col min="16129" max="16129" width="19.28515625" style="16" customWidth="1"/>
    <col min="16130" max="16130" width="25" style="16" customWidth="1"/>
    <col min="16131" max="16131" width="17.28515625" style="16" customWidth="1"/>
    <col min="16133" max="16133" width="11.7109375" style="16" customWidth="1"/>
    <col min="16134" max="16134" width="4.42578125" style="16" customWidth="1"/>
    <col min="16135" max="16135" width="10" style="16" customWidth="1"/>
    <col min="16136" max="16136" width="5.85546875" style="16" customWidth="1"/>
    <col min="16383" max="16384" width="9" style="16" customWidth="1"/>
  </cols>
  <sheetData>
    <row r="1" spans="1:8" s="5" customFormat="1" ht="15.75" customHeight="1">
      <c r="A1" s="102" t="s">
        <v>866</v>
      </c>
      <c r="B1" s="39" t="s">
        <v>60</v>
      </c>
      <c r="C1" s="39" t="s">
        <v>61</v>
      </c>
      <c r="D1" s="100"/>
      <c r="E1" s="39" t="s">
        <v>1039</v>
      </c>
      <c r="F1" s="39"/>
      <c r="G1" s="39" t="s">
        <v>868</v>
      </c>
      <c r="H1" s="39"/>
    </row>
    <row r="2" spans="1:8">
      <c r="A2" s="124" t="s">
        <v>547</v>
      </c>
      <c r="B2" s="147" t="s">
        <v>1168</v>
      </c>
      <c r="C2" s="147" t="s">
        <v>1345</v>
      </c>
      <c r="D2" s="128">
        <v>6</v>
      </c>
      <c r="E2" s="128" t="s">
        <v>1038</v>
      </c>
      <c r="F2" s="147">
        <v>6</v>
      </c>
      <c r="G2" s="128" t="s">
        <v>876</v>
      </c>
      <c r="H2" s="147">
        <v>1</v>
      </c>
    </row>
    <row r="3" spans="1:8">
      <c r="A3" s="113"/>
      <c r="B3" s="106"/>
      <c r="C3" s="114"/>
      <c r="D3" s="115"/>
      <c r="E3" s="115"/>
      <c r="F3" s="115"/>
      <c r="G3" s="115"/>
      <c r="H3" s="115"/>
    </row>
    <row r="4" spans="1:8" ht="15.75" customHeight="1">
      <c r="A4" s="103" t="s">
        <v>42</v>
      </c>
      <c r="B4" s="91" t="s">
        <v>1346</v>
      </c>
      <c r="C4" s="97" t="s">
        <v>1347</v>
      </c>
      <c r="D4" s="17">
        <v>2</v>
      </c>
      <c r="E4" s="17"/>
      <c r="F4" s="17"/>
      <c r="G4" s="17"/>
      <c r="H4" s="17"/>
    </row>
    <row r="5" spans="1:8" ht="15.75" customHeight="1">
      <c r="A5" s="103"/>
      <c r="B5" s="35" t="s">
        <v>759</v>
      </c>
      <c r="C5" s="97" t="s">
        <v>1348</v>
      </c>
      <c r="D5" s="17">
        <v>1</v>
      </c>
      <c r="E5" s="17"/>
      <c r="F5" s="17"/>
      <c r="G5" s="17"/>
      <c r="H5" s="17"/>
    </row>
    <row r="6" spans="1:8" ht="15.75" customHeight="1">
      <c r="A6" s="103"/>
      <c r="B6" s="91" t="s">
        <v>515</v>
      </c>
      <c r="C6" s="93" t="s">
        <v>1349</v>
      </c>
      <c r="D6" s="17">
        <v>1</v>
      </c>
      <c r="E6" s="17"/>
      <c r="F6" s="17"/>
      <c r="G6" s="17"/>
      <c r="H6" s="17"/>
    </row>
    <row r="7" spans="1:8" ht="15.75" customHeight="1">
      <c r="A7" s="103"/>
      <c r="B7" s="91" t="s">
        <v>1350</v>
      </c>
      <c r="C7" s="159" t="s">
        <v>1351</v>
      </c>
      <c r="D7" s="17">
        <v>5</v>
      </c>
      <c r="E7" s="17"/>
      <c r="F7" s="17"/>
      <c r="G7" s="17"/>
      <c r="H7" s="17"/>
    </row>
    <row r="8" spans="1:8" ht="15.75" customHeight="1">
      <c r="A8" s="103"/>
      <c r="B8" s="35" t="s">
        <v>1352</v>
      </c>
      <c r="C8" s="97" t="s">
        <v>1353</v>
      </c>
      <c r="D8" s="17">
        <v>2</v>
      </c>
      <c r="E8" s="17"/>
      <c r="F8" s="17"/>
      <c r="G8" s="17"/>
      <c r="H8" s="17"/>
    </row>
    <row r="9" spans="1:8" ht="15.75" customHeight="1">
      <c r="A9" s="103"/>
      <c r="B9" s="91" t="s">
        <v>1354</v>
      </c>
      <c r="C9" s="160" t="s">
        <v>1355</v>
      </c>
      <c r="D9" s="17">
        <v>1</v>
      </c>
      <c r="E9" s="17"/>
      <c r="F9" s="17"/>
      <c r="G9" s="17"/>
      <c r="H9" s="17"/>
    </row>
    <row r="10" spans="1:8" ht="15.75" customHeight="1">
      <c r="A10" s="103"/>
      <c r="B10" s="90" t="s">
        <v>1356</v>
      </c>
      <c r="C10" s="94" t="s">
        <v>1357</v>
      </c>
      <c r="D10" s="17">
        <v>1</v>
      </c>
      <c r="E10" s="17"/>
      <c r="F10" s="17"/>
      <c r="G10" s="17"/>
      <c r="H10" s="17"/>
    </row>
    <row r="11" spans="1:8" ht="31.5" customHeight="1">
      <c r="A11" s="103"/>
      <c r="B11" s="90" t="s">
        <v>275</v>
      </c>
      <c r="C11" s="90" t="s">
        <v>1358</v>
      </c>
      <c r="D11" s="17">
        <v>45</v>
      </c>
      <c r="E11" s="17"/>
      <c r="F11" s="17"/>
      <c r="G11" s="17"/>
      <c r="H11" s="17"/>
    </row>
    <row r="12" spans="1:8" ht="15.75" customHeight="1">
      <c r="A12" s="103"/>
      <c r="B12" s="90" t="s">
        <v>1001</v>
      </c>
      <c r="C12" s="94" t="s">
        <v>1359</v>
      </c>
      <c r="D12" s="17">
        <v>2</v>
      </c>
      <c r="E12" s="17"/>
      <c r="F12" s="17"/>
      <c r="G12" s="17"/>
      <c r="H12" s="17"/>
    </row>
    <row r="13" spans="1:8" ht="15.75" customHeight="1">
      <c r="A13" s="103"/>
      <c r="B13" s="90" t="s">
        <v>986</v>
      </c>
      <c r="C13" s="161" t="s">
        <v>987</v>
      </c>
      <c r="D13" s="17">
        <v>2</v>
      </c>
      <c r="E13" s="17"/>
      <c r="F13" s="17"/>
      <c r="G13" s="17"/>
      <c r="H13" s="17"/>
    </row>
    <row r="14" spans="1:8" ht="15.75" customHeight="1">
      <c r="A14" s="103"/>
      <c r="B14" s="90" t="s">
        <v>1360</v>
      </c>
      <c r="C14" s="94" t="s">
        <v>1361</v>
      </c>
      <c r="D14" s="17">
        <v>5</v>
      </c>
      <c r="E14" s="17"/>
      <c r="F14" s="17"/>
      <c r="G14" s="17"/>
      <c r="H14" s="17"/>
    </row>
    <row r="15" spans="1:8" ht="15.75" customHeight="1">
      <c r="A15" s="103"/>
      <c r="B15" s="90" t="s">
        <v>1362</v>
      </c>
      <c r="C15" s="94" t="s">
        <v>1189</v>
      </c>
      <c r="D15" s="17">
        <v>1</v>
      </c>
      <c r="E15" s="17"/>
      <c r="F15" s="17"/>
      <c r="G15" s="17"/>
      <c r="H15" s="17"/>
    </row>
    <row r="16" spans="1:8" ht="15.75" customHeight="1">
      <c r="A16" s="103"/>
      <c r="B16" s="90" t="s">
        <v>1363</v>
      </c>
      <c r="C16" s="97" t="s">
        <v>1364</v>
      </c>
      <c r="D16" s="17">
        <v>2</v>
      </c>
      <c r="E16" s="17"/>
      <c r="F16" s="17"/>
      <c r="G16" s="17"/>
      <c r="H16" s="17"/>
    </row>
    <row r="17" spans="1:8" ht="31.5" customHeight="1">
      <c r="A17" s="103"/>
      <c r="B17" s="91" t="s">
        <v>1365</v>
      </c>
      <c r="C17" s="93" t="s">
        <v>1366</v>
      </c>
      <c r="D17" s="17">
        <v>2</v>
      </c>
      <c r="E17" s="17"/>
      <c r="F17" s="17"/>
      <c r="G17" s="17"/>
      <c r="H17" s="17"/>
    </row>
    <row r="18" spans="1:8" ht="15.75" customHeight="1">
      <c r="A18" s="103"/>
      <c r="B18" s="90" t="s">
        <v>781</v>
      </c>
      <c r="C18" s="97" t="s">
        <v>1367</v>
      </c>
      <c r="D18" s="17">
        <v>3</v>
      </c>
      <c r="E18" s="17"/>
      <c r="F18" s="17"/>
      <c r="G18" s="17"/>
      <c r="H18" s="17"/>
    </row>
    <row r="19" spans="1:8" ht="15.75" customHeight="1">
      <c r="A19" s="103"/>
      <c r="B19" s="90" t="s">
        <v>295</v>
      </c>
      <c r="C19" s="94" t="s">
        <v>1368</v>
      </c>
      <c r="D19" s="17">
        <v>3</v>
      </c>
      <c r="E19" s="17"/>
      <c r="F19" s="17"/>
      <c r="G19" s="17"/>
      <c r="H19" s="17"/>
    </row>
    <row r="20" spans="1:8" ht="15.75" customHeight="1">
      <c r="A20" s="103"/>
      <c r="B20" s="91" t="s">
        <v>535</v>
      </c>
      <c r="C20" s="159" t="s">
        <v>1369</v>
      </c>
      <c r="D20" s="17">
        <v>3</v>
      </c>
      <c r="E20" s="17"/>
      <c r="F20" s="17"/>
      <c r="G20" s="17"/>
      <c r="H20" s="17"/>
    </row>
    <row r="21" spans="1:8" ht="15.75" customHeight="1">
      <c r="A21" s="103"/>
      <c r="B21" s="90" t="s">
        <v>1370</v>
      </c>
      <c r="C21" s="161" t="s">
        <v>1371</v>
      </c>
      <c r="D21" s="17">
        <v>2</v>
      </c>
      <c r="E21" s="17"/>
      <c r="F21" s="17"/>
      <c r="G21" s="17"/>
      <c r="H21" s="17"/>
    </row>
    <row r="22" spans="1:8" ht="15.75" customHeight="1">
      <c r="A22" s="103"/>
      <c r="B22" s="91" t="s">
        <v>745</v>
      </c>
      <c r="C22" s="93" t="s">
        <v>746</v>
      </c>
      <c r="D22" s="17">
        <v>2</v>
      </c>
      <c r="E22" s="17"/>
      <c r="F22" s="17"/>
      <c r="G22" s="17"/>
      <c r="H22" s="17"/>
    </row>
    <row r="23" spans="1:8" ht="15.75" customHeight="1">
      <c r="A23" s="103"/>
      <c r="B23" s="90" t="s">
        <v>1372</v>
      </c>
      <c r="C23" s="162" t="s">
        <v>1373</v>
      </c>
      <c r="D23" s="17">
        <v>3</v>
      </c>
      <c r="E23" s="17"/>
      <c r="F23" s="17"/>
      <c r="G23" s="17"/>
      <c r="H23" s="17"/>
    </row>
    <row r="24" spans="1:8" ht="15.75" customHeight="1">
      <c r="A24" s="103"/>
      <c r="B24" s="90" t="s">
        <v>1374</v>
      </c>
      <c r="C24" s="97" t="s">
        <v>1375</v>
      </c>
      <c r="D24" s="17">
        <v>1</v>
      </c>
      <c r="E24" s="17"/>
      <c r="F24" s="17"/>
      <c r="G24" s="17"/>
      <c r="H24" s="17"/>
    </row>
    <row r="25" spans="1:8" ht="15.75" customHeight="1">
      <c r="A25" s="103"/>
      <c r="B25" s="90" t="s">
        <v>1193</v>
      </c>
      <c r="C25" s="96" t="s">
        <v>1194</v>
      </c>
      <c r="D25" s="17">
        <v>1</v>
      </c>
      <c r="E25" s="17"/>
      <c r="F25" s="17"/>
      <c r="G25" s="17"/>
      <c r="H25" s="17"/>
    </row>
    <row r="26" spans="1:8" ht="15.75" customHeight="1">
      <c r="A26" s="103"/>
      <c r="B26" s="91" t="s">
        <v>1376</v>
      </c>
      <c r="C26" s="93" t="s">
        <v>1377</v>
      </c>
      <c r="D26" s="17">
        <v>1</v>
      </c>
      <c r="E26" s="17"/>
      <c r="F26" s="17"/>
      <c r="G26" s="17"/>
      <c r="H26" s="17"/>
    </row>
    <row r="27" spans="1:8" ht="31.5" customHeight="1">
      <c r="A27" s="103"/>
      <c r="B27" s="90" t="s">
        <v>1378</v>
      </c>
      <c r="C27" s="94" t="s">
        <v>1379</v>
      </c>
      <c r="D27" s="17">
        <v>6</v>
      </c>
      <c r="E27" s="17"/>
      <c r="F27" s="17"/>
      <c r="G27" s="17"/>
      <c r="H27" s="17"/>
    </row>
    <row r="28" spans="1:8" ht="15.75" customHeight="1">
      <c r="A28" s="103"/>
      <c r="B28" s="90" t="s">
        <v>299</v>
      </c>
      <c r="C28" s="97" t="s">
        <v>1380</v>
      </c>
      <c r="D28" s="17">
        <v>3</v>
      </c>
      <c r="E28" s="17"/>
      <c r="F28" s="17"/>
      <c r="G28" s="17"/>
      <c r="H28" s="17"/>
    </row>
    <row r="29" spans="1:8" ht="15.75" customHeight="1">
      <c r="A29" s="103"/>
      <c r="B29" s="91" t="s">
        <v>1381</v>
      </c>
      <c r="C29" s="163" t="s">
        <v>1382</v>
      </c>
      <c r="D29" s="17">
        <v>4</v>
      </c>
      <c r="E29" s="17"/>
      <c r="F29" s="17"/>
      <c r="G29" s="17"/>
      <c r="H29" s="17"/>
    </row>
    <row r="30" spans="1:8" ht="15.75" customHeight="1">
      <c r="A30" s="103"/>
      <c r="B30" s="90" t="s">
        <v>281</v>
      </c>
      <c r="C30" s="161" t="s">
        <v>1383</v>
      </c>
      <c r="D30" s="17">
        <f>279-253+1</f>
        <v>27</v>
      </c>
      <c r="E30" s="17"/>
      <c r="F30" s="17"/>
      <c r="G30" s="17"/>
      <c r="H30" s="17"/>
    </row>
    <row r="31" spans="1:8" ht="31.5" customHeight="1">
      <c r="A31" s="103"/>
      <c r="B31" s="90" t="s">
        <v>783</v>
      </c>
      <c r="C31" s="160" t="s">
        <v>1384</v>
      </c>
      <c r="D31" s="17">
        <v>3</v>
      </c>
      <c r="E31" s="17"/>
      <c r="F31" s="17"/>
      <c r="G31" s="17"/>
      <c r="H31" s="17"/>
    </row>
    <row r="32" spans="1:8" ht="15.75" customHeight="1">
      <c r="A32" s="103"/>
      <c r="B32" s="91" t="s">
        <v>1025</v>
      </c>
      <c r="C32" s="97" t="s">
        <v>1385</v>
      </c>
      <c r="D32" s="17">
        <v>1</v>
      </c>
      <c r="E32" s="17"/>
      <c r="F32" s="17"/>
      <c r="G32" s="17"/>
      <c r="H32" s="17"/>
    </row>
    <row r="33" spans="1:8" ht="15.75" customHeight="1">
      <c r="A33" s="103"/>
      <c r="B33" s="91" t="s">
        <v>301</v>
      </c>
      <c r="C33" s="163" t="s">
        <v>1386</v>
      </c>
      <c r="D33" s="17">
        <v>2</v>
      </c>
      <c r="E33" s="17"/>
      <c r="F33" s="17"/>
      <c r="G33" s="17"/>
      <c r="H33" s="17"/>
    </row>
    <row r="34" spans="1:8" ht="15.75" customHeight="1">
      <c r="A34" s="103"/>
      <c r="B34" s="90" t="s">
        <v>990</v>
      </c>
      <c r="C34" s="97" t="s">
        <v>1196</v>
      </c>
      <c r="D34" s="17">
        <f>297-286+1</f>
        <v>12</v>
      </c>
      <c r="E34" s="17"/>
      <c r="F34" s="17"/>
      <c r="G34" s="17"/>
      <c r="H34" s="17"/>
    </row>
    <row r="35" spans="1:8" ht="15.75" customHeight="1">
      <c r="A35" s="103"/>
      <c r="B35" s="90" t="s">
        <v>1387</v>
      </c>
      <c r="C35" s="97" t="s">
        <v>1388</v>
      </c>
      <c r="D35" s="17">
        <v>3</v>
      </c>
      <c r="E35" s="17"/>
      <c r="F35" s="17"/>
      <c r="G35" s="17"/>
      <c r="H35" s="17"/>
    </row>
    <row r="36" spans="1:8" ht="15.75" customHeight="1">
      <c r="A36" s="103"/>
      <c r="B36" s="90" t="s">
        <v>1389</v>
      </c>
      <c r="C36" s="94" t="s">
        <v>1390</v>
      </c>
      <c r="D36" s="17">
        <v>2</v>
      </c>
      <c r="E36" s="17"/>
      <c r="F36" s="17"/>
      <c r="G36" s="17"/>
      <c r="H36" s="17"/>
    </row>
    <row r="37" spans="1:8" ht="15.75" customHeight="1">
      <c r="A37" s="103"/>
      <c r="B37" s="90" t="s">
        <v>1391</v>
      </c>
      <c r="C37" s="160" t="s">
        <v>1392</v>
      </c>
      <c r="D37" s="17">
        <v>1</v>
      </c>
      <c r="E37" s="17"/>
      <c r="F37" s="17"/>
      <c r="G37" s="17"/>
      <c r="H37" s="17"/>
    </row>
    <row r="38" spans="1:8" ht="15.75" customHeight="1">
      <c r="A38" s="103"/>
      <c r="B38" s="90" t="s">
        <v>752</v>
      </c>
      <c r="C38" s="99" t="s">
        <v>1197</v>
      </c>
      <c r="D38" s="17">
        <v>4</v>
      </c>
      <c r="E38" s="17"/>
      <c r="F38" s="17"/>
      <c r="G38" s="17"/>
      <c r="H38" s="17"/>
    </row>
    <row r="39" spans="1:8" ht="15.75" customHeight="1">
      <c r="A39" s="103"/>
      <c r="B39" s="91" t="s">
        <v>285</v>
      </c>
      <c r="C39" s="93" t="s">
        <v>1393</v>
      </c>
      <c r="D39" s="17">
        <v>2</v>
      </c>
      <c r="E39" s="17"/>
      <c r="F39" s="17"/>
      <c r="G39" s="17"/>
      <c r="H39" s="17"/>
    </row>
    <row r="40" spans="1:8" ht="15.75" customHeight="1">
      <c r="A40" s="103"/>
      <c r="B40" s="90" t="s">
        <v>1205</v>
      </c>
      <c r="C40" s="161" t="s">
        <v>1394</v>
      </c>
      <c r="D40" s="17">
        <v>3</v>
      </c>
      <c r="E40" s="17"/>
      <c r="F40" s="17"/>
      <c r="G40" s="17"/>
      <c r="H40" s="17"/>
    </row>
    <row r="41" spans="1:8" ht="15.75" customHeight="1">
      <c r="A41" s="103"/>
      <c r="B41" s="90" t="s">
        <v>531</v>
      </c>
      <c r="C41" s="97" t="s">
        <v>1395</v>
      </c>
      <c r="D41" s="17">
        <v>2</v>
      </c>
      <c r="E41" s="17"/>
      <c r="F41" s="17"/>
      <c r="G41" s="17"/>
      <c r="H41" s="17"/>
    </row>
    <row r="42" spans="1:8" ht="15.75" customHeight="1">
      <c r="A42" s="103"/>
      <c r="B42" s="96" t="s">
        <v>283</v>
      </c>
      <c r="C42" s="97" t="s">
        <v>1396</v>
      </c>
      <c r="D42" s="17">
        <v>1</v>
      </c>
      <c r="E42" s="17"/>
      <c r="F42" s="17"/>
      <c r="G42" s="17"/>
      <c r="H42" s="17"/>
    </row>
    <row r="43" spans="1:8" ht="31.5" customHeight="1">
      <c r="A43" s="103"/>
      <c r="B43" s="90" t="s">
        <v>1397</v>
      </c>
      <c r="C43" s="97" t="s">
        <v>1398</v>
      </c>
      <c r="D43" s="17">
        <v>4</v>
      </c>
      <c r="E43" s="17"/>
      <c r="F43" s="17"/>
      <c r="G43" s="17"/>
      <c r="H43" s="17"/>
    </row>
    <row r="44" spans="1:8" ht="15.75" customHeight="1">
      <c r="A44" s="103"/>
      <c r="B44" s="91" t="s">
        <v>1399</v>
      </c>
      <c r="C44" s="93" t="s">
        <v>1400</v>
      </c>
      <c r="D44" s="17">
        <v>2</v>
      </c>
      <c r="E44" s="17" t="s">
        <v>1038</v>
      </c>
      <c r="F44" s="17">
        <f>SUM(D4:D44)</f>
        <v>173</v>
      </c>
      <c r="G44" s="17" t="s">
        <v>876</v>
      </c>
      <c r="H44" s="17">
        <f>44-4+1</f>
        <v>41</v>
      </c>
    </row>
    <row r="45" spans="1:8">
      <c r="A45" s="113"/>
      <c r="B45" s="106"/>
      <c r="C45" s="114"/>
      <c r="D45" s="115"/>
      <c r="E45" s="115"/>
      <c r="F45" s="115"/>
      <c r="G45" s="115"/>
      <c r="H45" s="115"/>
    </row>
    <row r="46" spans="1:8" ht="15.75" customHeight="1">
      <c r="A46" s="103" t="s">
        <v>45</v>
      </c>
      <c r="B46" s="98" t="s">
        <v>1401</v>
      </c>
      <c r="C46" s="122" t="s">
        <v>1402</v>
      </c>
      <c r="D46" s="17">
        <v>5</v>
      </c>
      <c r="E46" s="17"/>
      <c r="F46" s="17"/>
      <c r="G46" s="17"/>
      <c r="H46" s="17"/>
    </row>
    <row r="47" spans="1:8" ht="15.75" customHeight="1">
      <c r="A47" s="103"/>
      <c r="B47" s="98" t="s">
        <v>1403</v>
      </c>
      <c r="C47" s="122" t="s">
        <v>1404</v>
      </c>
      <c r="D47" s="112">
        <v>2</v>
      </c>
      <c r="E47" s="17" t="s">
        <v>1038</v>
      </c>
      <c r="F47" s="17">
        <f>SUM(D46:D47)</f>
        <v>7</v>
      </c>
      <c r="G47" s="17" t="s">
        <v>876</v>
      </c>
      <c r="H47" s="17">
        <f>45-44+1</f>
        <v>2</v>
      </c>
    </row>
    <row r="48" spans="1:8" ht="15.75" customHeight="1">
      <c r="A48" s="164"/>
      <c r="B48" s="96"/>
      <c r="C48" s="96"/>
      <c r="D48" s="17"/>
      <c r="E48" s="39" t="s">
        <v>1042</v>
      </c>
      <c r="F48" s="39">
        <f>SUM(F2:F47)</f>
        <v>186</v>
      </c>
      <c r="G48" s="39" t="s">
        <v>146</v>
      </c>
      <c r="H48" s="29">
        <f>SUM(H2:H47)</f>
        <v>44</v>
      </c>
    </row>
    <row r="49" ht="36" customHeight="1"/>
  </sheetData>
  <phoneticPr fontId="52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近6年著名商標件數統計</vt:lpstr>
      <vt:lpstr>近6年著名商標所有人人數統計</vt:lpstr>
      <vt:lpstr>2026台灣</vt:lpstr>
      <vt:lpstr>2026亞洲</vt:lpstr>
      <vt:lpstr>2026歐洲</vt:lpstr>
      <vt:lpstr>2026美洲</vt:lpstr>
      <vt:lpstr>2026其他境外</vt:lpstr>
      <vt:lpstr>2025台灣</vt:lpstr>
      <vt:lpstr>2025亞洲</vt:lpstr>
      <vt:lpstr>2025歐洲</vt:lpstr>
      <vt:lpstr>2025美洲</vt:lpstr>
      <vt:lpstr>2025其他境外</vt:lpstr>
      <vt:lpstr>2024台灣</vt:lpstr>
      <vt:lpstr>2024亞洲</vt:lpstr>
      <vt:lpstr>2024歐洲</vt:lpstr>
      <vt:lpstr>2024美洲</vt:lpstr>
      <vt:lpstr>2024其他境外</vt:lpstr>
      <vt:lpstr>2023台灣 </vt:lpstr>
      <vt:lpstr>2023亞洲</vt:lpstr>
      <vt:lpstr>2023歐洲 </vt:lpstr>
      <vt:lpstr>2023美洲</vt:lpstr>
      <vt:lpstr>2023其他境外</vt:lpstr>
      <vt:lpstr>2022台灣 </vt:lpstr>
      <vt:lpstr>2022亞洲</vt:lpstr>
      <vt:lpstr>2022歐洲</vt:lpstr>
      <vt:lpstr>2022美洲</vt:lpstr>
      <vt:lpstr>2021台灣</vt:lpstr>
      <vt:lpstr>2021亞洲</vt:lpstr>
      <vt:lpstr>2021歐洲</vt:lpstr>
      <vt:lpstr>2021美洲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TR1017</dc:creator>
  <dc:description/>
  <cp:lastModifiedBy>40237陳盈竹</cp:lastModifiedBy>
  <cp:revision>0</cp:revision>
  <cp:lastPrinted>2023-08-15T01:26:16Z</cp:lastPrinted>
  <dcterms:created xsi:type="dcterms:W3CDTF">2015-07-28T06:06:31Z</dcterms:created>
  <dcterms:modified xsi:type="dcterms:W3CDTF">2026-09-17T06:50:47Z</dcterms:modified>
  <dc:language>zh-Hant</dc:language>
</cp:coreProperties>
</file>